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15" yWindow="690" windowWidth="9330" windowHeight="9120" activeTab="4"/>
  </bookViews>
  <sheets>
    <sheet name="PL" sheetId="1" r:id="rId1"/>
    <sheet name="BS" sheetId="2" r:id="rId2"/>
    <sheet name="EQUITY" sheetId="3" r:id="rId3"/>
    <sheet name="CASH" sheetId="4" r:id="rId4"/>
    <sheet name="NOTES" sheetId="5" r:id="rId5"/>
  </sheets>
  <definedNames>
    <definedName name="_xlnm.Print_Area" localSheetId="1">'BS'!$A$1:$D$65</definedName>
    <definedName name="_xlnm.Print_Area" localSheetId="2">'EQUITY'!$A$1:$J$72</definedName>
    <definedName name="_xlnm.Print_Area" localSheetId="4">'NOTES'!$A$1:$M$251</definedName>
    <definedName name="_xlnm.Print_Area" localSheetId="0">'PL'!$A$2:$E$48</definedName>
  </definedNames>
  <calcPr fullCalcOnLoad="1"/>
</workbook>
</file>

<file path=xl/sharedStrings.xml><?xml version="1.0" encoding="utf-8"?>
<sst xmlns="http://schemas.openxmlformats.org/spreadsheetml/2006/main" count="366" uniqueCount="257">
  <si>
    <t>Borrowings and Debt Securities</t>
  </si>
  <si>
    <t>(Incorporated in Malaysia)</t>
  </si>
  <si>
    <t>Seasonal or Cyclical Factors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</si>
  <si>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</si>
  <si>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</si>
  <si>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</si>
  <si>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</si>
  <si>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</si>
  <si>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</si>
  <si>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</si>
  <si>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</si>
  <si>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</si>
  <si>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</si>
  <si>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</si>
  <si>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</si>
  <si>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Inventories</t>
  </si>
  <si>
    <t>Reserves</t>
  </si>
  <si>
    <t>Minority interests</t>
  </si>
  <si>
    <t>Distributable</t>
  </si>
  <si>
    <t>Share</t>
  </si>
  <si>
    <t>Total</t>
  </si>
  <si>
    <t>Capital</t>
  </si>
  <si>
    <t>Premium</t>
  </si>
  <si>
    <t>Profit before tax</t>
  </si>
  <si>
    <t>Cash and cash equivalents as at  1 January</t>
  </si>
  <si>
    <t>Cash and bank balances</t>
  </si>
  <si>
    <t>Off balance sheet financial instruments</t>
  </si>
  <si>
    <t>Material Litigation</t>
  </si>
  <si>
    <t>Reserve</t>
  </si>
  <si>
    <t>Related Party Transactions</t>
  </si>
  <si>
    <t>Profit</t>
  </si>
  <si>
    <t xml:space="preserve">Assets </t>
  </si>
  <si>
    <t>Employed</t>
  </si>
  <si>
    <t>Trading</t>
  </si>
  <si>
    <t>Manufacturing</t>
  </si>
  <si>
    <t>Inter-company balances</t>
  </si>
  <si>
    <t>Currency translation difference</t>
  </si>
  <si>
    <t>Effect on foreign exchange rate changes</t>
  </si>
  <si>
    <t>Capital Commitment.</t>
  </si>
  <si>
    <t>Status of Corporate Proposals</t>
  </si>
  <si>
    <t>Income Tax</t>
  </si>
  <si>
    <t>Y.S.P. SOUTHEAST ASIA HOLDING BHD. (Company no : 552781-X)</t>
  </si>
  <si>
    <t>Y.S.P. SOUTHEAST ASIA HOLDING BHD. (Company No : 552781-X)</t>
  </si>
  <si>
    <t>Bank borrowings</t>
  </si>
  <si>
    <t>Short term revolving credit</t>
  </si>
  <si>
    <t>Investment holding</t>
  </si>
  <si>
    <t>Basic Earnings Per Share</t>
  </si>
  <si>
    <t>Diluted Earnings Per Share (sen)</t>
  </si>
  <si>
    <t>Secured short term borrowings</t>
  </si>
  <si>
    <t>Hire purchase creditor</t>
  </si>
  <si>
    <t>Secured long term borrowings</t>
  </si>
  <si>
    <t>Total borrowings</t>
  </si>
  <si>
    <t>Note : Hire purchase creditor payable within one year has been included in other payables.</t>
  </si>
  <si>
    <t>Material Changes in Estimates</t>
  </si>
  <si>
    <t>Administrative expenses</t>
  </si>
  <si>
    <t>Finance cost</t>
  </si>
  <si>
    <t>Attributable to:</t>
  </si>
  <si>
    <t>TOTAL ASSETS</t>
  </si>
  <si>
    <t>EQUITY AND LIABILITIES</t>
  </si>
  <si>
    <t>TOTAL EQUITY AND LIABILITIES</t>
  </si>
  <si>
    <t>Equity holders of the parent</t>
  </si>
  <si>
    <t>Minority</t>
  </si>
  <si>
    <t xml:space="preserve">Total </t>
  </si>
  <si>
    <t>Equity</t>
  </si>
  <si>
    <t>The Group's operations are not materially affected by any seasonal or cyclical factors.</t>
  </si>
  <si>
    <t>Auditors' Report on Preceding Annual Financial Statements</t>
  </si>
  <si>
    <t>Unusual Items due to their Nature, Size or Incidence</t>
  </si>
  <si>
    <t>Dividends Paid</t>
  </si>
  <si>
    <t>Valuations of Property, Plant and Equipment</t>
  </si>
  <si>
    <t>Changes in the Composition of the Group</t>
  </si>
  <si>
    <t>Profit Forecast or Profit Guarantee</t>
  </si>
  <si>
    <t>Basis of Preparation</t>
  </si>
  <si>
    <t>Property, plant and equipment</t>
  </si>
  <si>
    <t>There were no outstanding material litigations which will adversely affect the position or business of the Group.</t>
  </si>
  <si>
    <t>SGD'000</t>
  </si>
  <si>
    <t>Profit for the period</t>
  </si>
  <si>
    <t>Tax</t>
  </si>
  <si>
    <t>Other operating expenses</t>
  </si>
  <si>
    <t>Profit from operations</t>
  </si>
  <si>
    <t xml:space="preserve">Earnings Per Share </t>
  </si>
  <si>
    <t>Gross Profit</t>
  </si>
  <si>
    <t>Other income</t>
  </si>
  <si>
    <t>Cost of sales</t>
  </si>
  <si>
    <t>Intangible assets</t>
  </si>
  <si>
    <t>Trade receivables</t>
  </si>
  <si>
    <t>Other receivables</t>
  </si>
  <si>
    <t>Cash &amp; cash equivalents</t>
  </si>
  <si>
    <t>Share capital</t>
  </si>
  <si>
    <t>Deferred taxation</t>
  </si>
  <si>
    <t>Term loan</t>
  </si>
  <si>
    <t>Finance creditor</t>
  </si>
  <si>
    <t>Trade payables</t>
  </si>
  <si>
    <t>Other payables</t>
  </si>
  <si>
    <t>Profit for the year</t>
  </si>
  <si>
    <t>Fixed deposits with licensed banks</t>
  </si>
  <si>
    <t>Diluted Earnings Per Share</t>
  </si>
  <si>
    <t xml:space="preserve"> </t>
  </si>
  <si>
    <t>Material Events Subsequent to the end of the Reporting Period</t>
  </si>
  <si>
    <t>No commentary is made on any variance arises between actual profit from forecast profit, as it does not apply to the Group.</t>
  </si>
  <si>
    <t>Share of loss of equity accounted associates</t>
  </si>
  <si>
    <t>Warrant</t>
  </si>
  <si>
    <t>As at</t>
  </si>
  <si>
    <t>Purchase of pharmaceutical products</t>
  </si>
  <si>
    <t>Consultancy fees payable</t>
  </si>
  <si>
    <t>At 1 January 2008</t>
  </si>
  <si>
    <t>Earnings per share (EPS) attributable
to equity holders of the Company (sen):</t>
  </si>
  <si>
    <t>Basic EPS</t>
  </si>
  <si>
    <t>Diluted EPS</t>
  </si>
  <si>
    <t>ASSETS</t>
  </si>
  <si>
    <t>Non-current Assets</t>
  </si>
  <si>
    <t>Current Assets</t>
  </si>
  <si>
    <t>Equity Attributable to Equity Holders of the Company</t>
  </si>
  <si>
    <t>Total Equity</t>
  </si>
  <si>
    <t>Non-current Liabilities</t>
  </si>
  <si>
    <t>Current Liabilities</t>
  </si>
  <si>
    <t>Total Liabilities</t>
  </si>
  <si>
    <t>CONDENSED CONSOLIDATED BALANCE SHEET</t>
  </si>
  <si>
    <t>Net assets per share attributable to 
equity holders of the Company (RM)</t>
  </si>
  <si>
    <t>Attributable to equity holders of the Company</t>
  </si>
  <si>
    <t>Interest</t>
  </si>
  <si>
    <t>Non-distributable</t>
  </si>
  <si>
    <t>Exchange</t>
  </si>
  <si>
    <t>Currency</t>
  </si>
  <si>
    <t>Foreign</t>
  </si>
  <si>
    <t>Retained</t>
  </si>
  <si>
    <t>COMPOSITION OF CASH AND CASH EQUIVALENTS</t>
  </si>
  <si>
    <t xml:space="preserve">The interim financial statements are unaudited and have been prepared in accordance with the requirements of FRS 134" Interim Financial Reporting " and Paragraph 9.22 of the Listing Requirements of Bursa Malaysia Securities Berhad. </t>
  </si>
  <si>
    <t>Capital commitments expenditure in respect of the following are not provided for in the interim financial statements:</t>
  </si>
  <si>
    <t>Profit attributable to equity holders of the 
Company (RM'000)</t>
  </si>
  <si>
    <t>The basic earnings per share is calculated by dividing profit for the period attributable to equity holders of the Company over the weighted average number of  ordinary shares in issue during the period.</t>
  </si>
  <si>
    <t>Effect of dilution-Share options</t>
  </si>
  <si>
    <t>Prepaid interest in leased land</t>
  </si>
  <si>
    <t>RM
Equivalent</t>
  </si>
  <si>
    <t>Net cash used in investing activities</t>
  </si>
  <si>
    <t xml:space="preserve">Proposed Dividend </t>
  </si>
  <si>
    <t>Debt and Equity Securities</t>
  </si>
  <si>
    <t>Selling &amp; Distribution cost</t>
  </si>
  <si>
    <t>Approved &amp; contracted for:-</t>
  </si>
  <si>
    <t>Audited</t>
  </si>
  <si>
    <t>Unaudited</t>
  </si>
  <si>
    <t xml:space="preserve">Net cash from financing activities </t>
  </si>
  <si>
    <t>Net increase /(decrease) in cash and cash equivalents</t>
  </si>
  <si>
    <t>Denominated in
Foreign Currency</t>
  </si>
  <si>
    <t>On 05 February 2009, the Company has incorporated a subsidiary with 60% equity, namely Sun Ten Southeast Asia Holding Pte. Ltd. (''Sun Ten SAH") under the Companies Act (Cap.50) in Singapore.</t>
  </si>
  <si>
    <t>The said incorporation is not expected to have any material impact on the net assets and earnings of the Company.</t>
  </si>
  <si>
    <t>Prospects</t>
  </si>
  <si>
    <t>Amount due from related parties</t>
  </si>
  <si>
    <t>UNAUDITED CONDENSED CONSOLIDATED INCOME STATEMENT</t>
  </si>
  <si>
    <t>The above condensed consolidated income statement should be read in conjunction with the audited financial statements for the year ended 31 December 2008.</t>
  </si>
  <si>
    <t>Investment in associate company (net of impairment loss)</t>
  </si>
  <si>
    <t>Amount due from associate company</t>
  </si>
  <si>
    <t>Share premium</t>
  </si>
  <si>
    <t>Retained earnings</t>
  </si>
  <si>
    <t>Amount due to related parties</t>
  </si>
  <si>
    <t>Tax payable</t>
  </si>
  <si>
    <t>The above condensed consolidated balance sheet should be read in conjunction with the audited financial statements for the year ended 31 December 2008.</t>
  </si>
  <si>
    <t>UNAUDITED CONDENSED CONSOLIDATED STATEMENT OF CHANGES IN EQUITY</t>
  </si>
  <si>
    <t>At 1 January 2009</t>
  </si>
  <si>
    <t>The above condensed consolidated statement of changes in equity should be read in conjunction with the audited financial statements for the year ended 31 December 2008.</t>
  </si>
  <si>
    <t>UNAUDITED CONDENSED CONSOLIDATED CASH FLOW STATEMENT</t>
  </si>
  <si>
    <t>The above condensed consolidated cash flow statement should be read in conjunction with the audited financial statements for the year ended 31 December 2008.</t>
  </si>
  <si>
    <t>The interim financial statements should be read in conjunction with the audited financial statements for the financial year ended 31 December 2008. The explanatory notes attached to the interim financial statements provide an explanation of events and transactions that are significant to an understanding of the changes in the financial position and performance of the Group since the financial year ended 31 December 2008.</t>
  </si>
  <si>
    <t>Significant Accounting Policies</t>
  </si>
  <si>
    <t xml:space="preserve">The accounting policies and methods of computation adopted are consistent with those of the audited financial statements for the year ended 31 December 2008. </t>
  </si>
  <si>
    <t>The auditors' report on the audited financial statements for the year ended 31 December 2008 was not qualified.</t>
  </si>
  <si>
    <t>There were no unusual items affecting assets, liabilities, equity, net income or cash flows during the financial year-to-date.</t>
  </si>
  <si>
    <t>There were no changes in estimates that have any material effect on the financial year-to-date results.</t>
  </si>
  <si>
    <t>The valuations of property, plant and equipment have been brought forward without amendment from the financial statements for the year ended 31 December 2008.</t>
  </si>
  <si>
    <t>There were no material events subsequent to the end of the current quarter.</t>
  </si>
  <si>
    <t>Changes in Contingent liabilities</t>
  </si>
  <si>
    <t>There were no changes in contingent liabilities since the last annual balance sheet date.</t>
  </si>
  <si>
    <t>Building in progress</t>
  </si>
  <si>
    <t>Plant &amp; machinery</t>
  </si>
  <si>
    <t>Current year's taxation</t>
  </si>
  <si>
    <t xml:space="preserve">The statutory tax rate was reduced to 25 per cent from the previous year's rate of 26 per cent effective in the current year of assessment. </t>
  </si>
  <si>
    <t>The Group's effective tax rate was approximately equal to the statutory tax rate.</t>
  </si>
  <si>
    <t>There was no sale of unquoted investments and properties for the current financial period under review.</t>
  </si>
  <si>
    <t>There were no purchases or disposals of quoted securities for the current financial period under review.</t>
  </si>
  <si>
    <t>As at the reporting date, the Group had not issued any debt securities.</t>
  </si>
  <si>
    <t>There were no financial instruments with off balance sheet risk as at the reporting date.</t>
  </si>
  <si>
    <t xml:space="preserve">Net cash from operating activities </t>
  </si>
  <si>
    <t>Deferred tax</t>
  </si>
  <si>
    <t>Short term loan:</t>
  </si>
  <si>
    <t>- Domestic</t>
  </si>
  <si>
    <t>- Foreign</t>
  </si>
  <si>
    <t>Long term loan:</t>
  </si>
  <si>
    <t>3 months ended</t>
  </si>
  <si>
    <t>Expenses relating to Rights Issue</t>
  </si>
  <si>
    <t>31/12/2008</t>
  </si>
  <si>
    <t>Profit Before</t>
  </si>
  <si>
    <t>Other than disclosed above, there were no changes in the composition of the Group during the current quarter and financial year-to-date.</t>
  </si>
  <si>
    <t>Approved but not contracted for:-</t>
  </si>
  <si>
    <t>Qtr 2</t>
  </si>
  <si>
    <t>(30/06/09)</t>
  </si>
  <si>
    <t>The Group will continue to widen and extend the reach of its range of products in local and oversea markets, such as Vietnam and countries of Southeast Asia. In addition, the Group will also continue to step up efforts in improving the efficiency and cost reduction measures to achieve competitive edge in the market.</t>
  </si>
  <si>
    <t>Issuance of ordinary share-pursuant to ESOS</t>
  </si>
  <si>
    <t>Yung Shin Pharmaceutical Industries Co. Ltd.</t>
  </si>
  <si>
    <t>FOR THE QUARTER AND NINE MONTHS ENDED 30 SEPTEMBER 2009</t>
  </si>
  <si>
    <t>9 months ended</t>
  </si>
  <si>
    <t>30/09/2009</t>
  </si>
  <si>
    <t>30/09/2008</t>
  </si>
  <si>
    <t>AS AT 30 SEPTEMBER 2009</t>
  </si>
  <si>
    <t>FOR THE NINE MONTHS ENDED 30 SEPTEMBER 2009</t>
  </si>
  <si>
    <t>9 months ended 30 September 2009</t>
  </si>
  <si>
    <t>9 months ended 30 September 2008</t>
  </si>
  <si>
    <t>First and final tax exempt dividend of 6% per ordinary share</t>
  </si>
  <si>
    <t>Share-based payment under ESOS</t>
  </si>
  <si>
    <t>At 30 September 2008</t>
  </si>
  <si>
    <t>At 30 September 2009</t>
  </si>
  <si>
    <t>Rights Issue</t>
  </si>
  <si>
    <t>Cash and cash equivalents as at 30 September</t>
  </si>
  <si>
    <t>NOTES TO THE INTERIM FINANCIAL STATEMENTS - 30 SEPTEMBER 2009</t>
  </si>
  <si>
    <t>Employees' Share Option Scheme ("ESOS")</t>
  </si>
  <si>
    <t>The Company issued 221,000 ordinary shares of RM1.00 each for cash pursuant to the Company's ESOS at an exercise price of RM1.00.</t>
  </si>
  <si>
    <t>Renounceable Two-Call Rights Issue</t>
  </si>
  <si>
    <t xml:space="preserve">In conjunction with the above, the issued and paid-up capital of the Company increased from RM 69,272,000 to RM 96,980,800.  </t>
  </si>
  <si>
    <t>Warrants 2007/2012</t>
  </si>
  <si>
    <t>As at the reporting date, the status of the proposed utilisation of proceeds raised under the Rights Issue are as set out below:</t>
  </si>
  <si>
    <t>Purpose</t>
  </si>
  <si>
    <t>Deviation</t>
  </si>
  <si>
    <t>Capital expenditure</t>
  </si>
  <si>
    <t>Repayment of bank borrowings</t>
  </si>
  <si>
    <t>Estimated expenses for the Two-Call Rights Issue *</t>
  </si>
  <si>
    <t>Working Capital *</t>
  </si>
  <si>
    <t>Proposed utilisation</t>
  </si>
  <si>
    <t>Actual utilisation</t>
  </si>
  <si>
    <t>Intended timeframe for utilisation</t>
  </si>
  <si>
    <t>By Q3 2011</t>
  </si>
  <si>
    <t>On 12 August 2009, the Company issued a total of 27,708,800 ordinary shares of RM1.00 each at an issue price of RM1.00 per share under the Two-Call Rights Issue, of which the first call of RM0.76 was paid in cash and the second call of RM0.24 was capitalised from the Company's retained earnings upon allotment.</t>
  </si>
  <si>
    <t>During the current quarter, a first and final tax exempt dividend of 6% per ordinary share amounting to RM4,156,320 was paid in respect of the previous financial year ended 31 December 2008.</t>
  </si>
  <si>
    <t>Aside from the above, there were no issuances, repurchases and repayments of debt and equity securities during the financial year-to-date ended 30 September 2009.</t>
  </si>
  <si>
    <t>Segmental analysis of the results and assets employed during the financial year-to-date ended 30 September 2009.</t>
  </si>
  <si>
    <t>Business segments</t>
  </si>
  <si>
    <t>Significant related party transactions as at reporting date were as follows:</t>
  </si>
  <si>
    <r>
      <t xml:space="preserve">The Group achieved a </t>
    </r>
    <r>
      <rPr>
        <b/>
        <sz val="12"/>
        <rFont val="Arial"/>
        <family val="2"/>
      </rPr>
      <t>revenue</t>
    </r>
    <r>
      <rPr>
        <sz val="12"/>
        <rFont val="Arial"/>
        <family val="2"/>
      </rPr>
      <t xml:space="preserve"> of RM97.6 million for the financial period ended 30 September 2009, representing a 5.5% increase compared to the revenue of RM92.5 million for the financial period ended 30 September 2008. This was attributed to the higher contribution from both Traditional Chinese Medicine and export segments.  </t>
    </r>
  </si>
  <si>
    <t>Qtr 3</t>
  </si>
  <si>
    <t>(30/09/09)</t>
  </si>
  <si>
    <t>The Group recorded a revenue for the current quarter of RM34.7 million compared to RM31.7 million in the immediate preceding quarter showing a growth of 9.7%. The increased was mainly attributable to the higher demand from export segment as compared to the previous quarter.</t>
  </si>
  <si>
    <t>Despite the current challenging global financial environment and competitive market conditions, the Group is cautiously optimistic of its prospects for this year.</t>
  </si>
  <si>
    <t>There were no corporate proposals announced but not completed for the current financial period under review.</t>
  </si>
  <si>
    <t>The details of the Group borrowings as at 30 September 2009 are as follows :</t>
  </si>
  <si>
    <t>By Q4 2009</t>
  </si>
  <si>
    <t>* Expenses relating to the Rights Issue are lower than estimated, the remaining portion will be reclassified for working capital purposes.</t>
  </si>
  <si>
    <t>Weighted average number of ordinary shares
in issue, as previously reported ('000)</t>
  </si>
  <si>
    <t>Basic Earnings Per Share, 
as previously reported (sen)</t>
  </si>
  <si>
    <t>Adjusted weighted average number of ordinary shares including effects of Rights Issue ('000)</t>
  </si>
  <si>
    <t>Basic Earnings Per Share, 
including effects of Rights Issue (sen)</t>
  </si>
  <si>
    <t>The diluted earnings per share is calculated by dividing profit for the period attributable to equity holders of the Company over the weighted average number of  ordinary shares in issue during the period after adjustment for the effect of dilutive potential ordinary shares from Rights Issue and share options granted to employees.</t>
  </si>
  <si>
    <t>There is no calculation of diluted earnings per share for the current quarter and financial period ended 30 September 2009 as it has become anti-dilutive owing to share market price being lower than the exercise price.</t>
  </si>
  <si>
    <t>Adjusted weighted average number of ordinary shares including effects of Rights issue ('000)</t>
  </si>
  <si>
    <t>Adjusted weighted average number of diluted ordinary shares in issue -diluted ('000)</t>
  </si>
  <si>
    <t>The Company issued 1,055,608 additional warrants pursuant to adjustments arising from the Rights Issue.</t>
  </si>
  <si>
    <t>Investment in partly owned subsidiary company</t>
  </si>
  <si>
    <t>The Group's profit before tax of RM4.6 million in current quarter, was 40.6% higher as compared to RM3.3 million recorded in preceding quarter. The current quarter profit was positively impacted by higher revenue generated and lower expenses as compared to preceding quarter.</t>
  </si>
  <si>
    <r>
      <t xml:space="preserve">The Group's </t>
    </r>
    <r>
      <rPr>
        <b/>
        <sz val="12"/>
        <rFont val="Arial"/>
        <family val="2"/>
      </rPr>
      <t>profit before tax</t>
    </r>
    <r>
      <rPr>
        <sz val="12"/>
        <rFont val="Arial"/>
        <family val="2"/>
      </rPr>
      <t xml:space="preserve"> was RM12.7 million, a 12.0% lower against profit before tax of RM14.5 million reported in the financial period ended 30 September 2008. Apart from the lower gross profit, the lower profit before tax achievement was resulted from higher finance cost incurred for plant expansion and investment in Vietnam.</t>
    </r>
  </si>
  <si>
    <t>As at to-date, the total paid-up capital in Sun Ten SAH is SGD300,010.00. The equity interest of the Company in Sun Ten SAH remains unchanged at 60% which represents SGD180,006.00. Sun Ten SAH is an investment holding company.</t>
  </si>
  <si>
    <t>Apart from those diclosed in note 8, there was no dividend proposed in the current quarter under review.</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</si>
</sst>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_);\(0.0\)"/>
    <numFmt numFmtId="178" formatCode="_(* #,##0.00_);_(* \(#,##0.00\);_(* &quot;-&quot;_);_(@_)"/>
    <numFmt numFmtId="179" formatCode="_(* #,##0_);_(* \(#,##0\);_(* &quot;-&quot;???_);_(@_)"/>
    <numFmt numFmtId="180" formatCode="_(* #,##0.0000_);_(* \(#,##0.0000\);_(* &quot;-&quot;??_);_(@_)"/>
    <numFmt numFmtId="181" formatCode="_(* #,##0.000_);_(* \(#,##0.000\);_(* &quot;-&quot;???_);_(@_)"/>
    <numFmt numFmtId="182" formatCode="_(* #,##0.0000_);_(* \(#,##0.0000\);_(* &quot;-&quot;????_);_(@_)"/>
    <numFmt numFmtId="183" formatCode="m&quot;月&quot;d&quot;日&quot;"/>
    <numFmt numFmtId="184" formatCode="_(* #,##0.00000_);_(* \(#,##0.00000\);_(* &quot;-&quot;?????_);_(@_)"/>
    <numFmt numFmtId="185" formatCode="[$-409]dddd\,\ mmmm\ dd\,\ yyyy"/>
    <numFmt numFmtId="186" formatCode="_ * #,##0.0_ ;_ * \-#,##0.0_ ;_ * &quot;-&quot;?_ ;_ @_ "/>
    <numFmt numFmtId="187" formatCode="0.0%"/>
    <numFmt numFmtId="188" formatCode="_-* #,##0.00_-;\-* #,##0.00_-;_-* &quot;-&quot;??_-;_-@_-"/>
    <numFmt numFmtId="189" formatCode="_(* #,##0.0_);_(* \(#,##0.0\);_(* &quot;-&quot;??_);_(@_)"/>
    <numFmt numFmtId="190" formatCode="_(* #,##0.000_);_(* \(#,##0.000\);_(* &quot;-&quot;??_);_(@_)"/>
    <numFmt numFmtId="191" formatCode="[$-409]h:mm:ss\ AM/PM"/>
  </numFmts>
  <fonts count="28">
    <font>
      <sz val="10"/>
      <name val="Arial"/>
      <family val="2"/>
    </font>
    <font>
      <u val="single"/>
      <sz val="10"/>
      <color indexed="12"/>
      <name val="Arial"/>
      <family val="2"/>
    </font>
    <font>
      <u val="single"/>
      <sz val="10"/>
      <color indexed="36"/>
      <name val="Arial"/>
      <family val="2"/>
    </font>
    <font>
      <i/>
      <sz val="10"/>
      <name val="Arial"/>
      <family val="2"/>
    </font>
    <font>
      <b/>
      <i/>
      <sz val="13"/>
      <name val="Arial"/>
      <family val="2"/>
    </font>
    <font>
      <sz val="12"/>
      <name val="Arial"/>
      <family val="2"/>
    </font>
    <font>
      <b/>
      <sz val="12"/>
      <name val="Arial"/>
      <family val="2"/>
    </font>
    <font>
      <i/>
      <sz val="12"/>
      <name val="Arial"/>
      <family val="2"/>
    </font>
    <font>
      <u val="single"/>
      <sz val="12"/>
      <name val="Arial"/>
      <family val="2"/>
    </font>
    <font>
      <b/>
      <u val="single"/>
      <sz val="12"/>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double"/>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52">
    <xf numFmtId="0" fontId="0" fillId="0" borderId="0" xfId="0" applyAlignment="1">
      <alignment/>
    </xf>
    <xf numFmtId="0" fontId="3" fillId="0" borderId="0" xfId="0" applyFont="1" applyFill="1" applyAlignment="1">
      <alignment wrapText="1"/>
    </xf>
    <xf numFmtId="0" fontId="5" fillId="0" borderId="0" xfId="0" applyFont="1" applyFill="1" applyAlignment="1">
      <alignment/>
    </xf>
    <xf numFmtId="0" fontId="4" fillId="0" borderId="0" xfId="0" applyFont="1" applyFill="1" applyAlignment="1">
      <alignment horizontal="right"/>
    </xf>
    <xf numFmtId="0" fontId="6" fillId="0" borderId="0" xfId="59" applyFont="1" applyFill="1" applyAlignment="1">
      <alignment horizontal="center" vertical="center"/>
      <protection/>
    </xf>
    <xf numFmtId="0" fontId="5" fillId="0" borderId="10" xfId="59" applyFont="1" applyFill="1" applyBorder="1" applyAlignment="1">
      <alignment vertical="center"/>
      <protection/>
    </xf>
    <xf numFmtId="0" fontId="5" fillId="0" borderId="11" xfId="59" applyFont="1" applyFill="1" applyBorder="1" applyAlignment="1">
      <alignment vertical="center"/>
      <protection/>
    </xf>
    <xf numFmtId="0" fontId="5" fillId="0" borderId="12" xfId="59" applyFont="1" applyFill="1" applyBorder="1" applyAlignment="1">
      <alignment vertical="center"/>
      <protection/>
    </xf>
    <xf numFmtId="41" fontId="5" fillId="0" borderId="0" xfId="0" applyNumberFormat="1" applyFont="1" applyFill="1" applyAlignment="1">
      <alignment/>
    </xf>
    <xf numFmtId="0" fontId="5" fillId="0" borderId="13" xfId="59" applyFont="1" applyFill="1" applyBorder="1" applyAlignment="1">
      <alignment vertical="center"/>
      <protection/>
    </xf>
    <xf numFmtId="0" fontId="6" fillId="0" borderId="13" xfId="59" applyFont="1" applyFill="1" applyBorder="1" applyAlignment="1">
      <alignment vertical="center"/>
      <protection/>
    </xf>
    <xf numFmtId="0" fontId="6" fillId="0" borderId="0" xfId="0" applyFont="1" applyFill="1" applyAlignment="1">
      <alignment/>
    </xf>
    <xf numFmtId="0" fontId="5" fillId="0" borderId="13" xfId="59" applyFont="1" applyFill="1" applyBorder="1" applyAlignment="1">
      <alignment vertical="center" wrapText="1"/>
      <protection/>
    </xf>
    <xf numFmtId="0" fontId="5" fillId="0" borderId="13" xfId="59" applyFont="1" applyFill="1" applyBorder="1" applyAlignment="1">
      <alignment horizontal="justify" vertical="center"/>
      <protection/>
    </xf>
    <xf numFmtId="0" fontId="6" fillId="0" borderId="14" xfId="59" applyFont="1" applyFill="1" applyBorder="1" applyAlignment="1">
      <alignment vertical="center"/>
      <protection/>
    </xf>
    <xf numFmtId="0" fontId="5" fillId="0" borderId="0" xfId="59" applyFont="1" applyFill="1" applyAlignment="1">
      <alignment vertical="center"/>
      <protection/>
    </xf>
    <xf numFmtId="41" fontId="5" fillId="0" borderId="0" xfId="59" applyNumberFormat="1" applyFont="1" applyFill="1" applyAlignment="1">
      <alignment vertical="center"/>
      <protection/>
    </xf>
    <xf numFmtId="0" fontId="5" fillId="0" borderId="0" xfId="0" applyFont="1" applyFill="1" applyBorder="1" applyAlignment="1">
      <alignment horizontal="left" vertical="center"/>
    </xf>
    <xf numFmtId="41"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right"/>
    </xf>
    <xf numFmtId="0" fontId="5" fillId="0" borderId="0" xfId="0" applyFont="1" applyFill="1" applyBorder="1" applyAlignment="1">
      <alignment vertical="center"/>
    </xf>
    <xf numFmtId="0" fontId="5" fillId="0" borderId="0" xfId="0" applyFont="1" applyFill="1" applyBorder="1" applyAlignment="1">
      <alignment/>
    </xf>
    <xf numFmtId="176" fontId="6" fillId="0" borderId="0" xfId="0" applyNumberFormat="1" applyFont="1" applyFill="1" applyAlignment="1">
      <alignment horizontal="center" vertical="center"/>
    </xf>
    <xf numFmtId="41" fontId="6" fillId="0" borderId="0" xfId="0" applyNumberFormat="1" applyFont="1" applyFill="1" applyBorder="1" applyAlignment="1">
      <alignment horizontal="center" vertical="center"/>
    </xf>
    <xf numFmtId="14" fontId="6" fillId="0" borderId="0" xfId="0" applyNumberFormat="1" applyFont="1" applyFill="1" applyBorder="1" applyAlignment="1" quotePrefix="1">
      <alignment horizontal="center" vertical="center"/>
    </xf>
    <xf numFmtId="0" fontId="6" fillId="0" borderId="0" xfId="0" applyFont="1" applyFill="1" applyBorder="1" applyAlignment="1">
      <alignment horizontal="left" vertical="center"/>
    </xf>
    <xf numFmtId="176" fontId="5" fillId="0" borderId="0" xfId="42"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6" fillId="0" borderId="0" xfId="0" applyNumberFormat="1"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41" fontId="8" fillId="0" borderId="0" xfId="0" applyNumberFormat="1" applyFont="1" applyFill="1" applyBorder="1" applyAlignment="1" quotePrefix="1">
      <alignment horizontal="right" vertical="center"/>
    </xf>
    <xf numFmtId="41" fontId="5" fillId="0" borderId="0" xfId="0" applyNumberFormat="1" applyFont="1" applyFill="1" applyBorder="1" applyAlignment="1">
      <alignment horizontal="right" vertical="center"/>
    </xf>
    <xf numFmtId="0" fontId="5" fillId="0" borderId="0" xfId="0" applyFont="1" applyFill="1" applyBorder="1" applyAlignment="1" quotePrefix="1">
      <alignment horizontal="left" vertical="center"/>
    </xf>
    <xf numFmtId="41" fontId="5" fillId="0" borderId="0" xfId="42" applyNumberFormat="1" applyFont="1" applyFill="1" applyBorder="1" applyAlignment="1">
      <alignment vertical="center"/>
    </xf>
    <xf numFmtId="0" fontId="6" fillId="0" borderId="0" xfId="0" applyFont="1" applyFill="1" applyBorder="1" applyAlignment="1">
      <alignment vertical="center" wrapText="1"/>
    </xf>
    <xf numFmtId="43" fontId="6" fillId="0" borderId="0" xfId="42"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justify"/>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Border="1" applyAlignment="1">
      <alignment horizontal="justify" vertical="center"/>
    </xf>
    <xf numFmtId="0" fontId="6" fillId="0" borderId="15" xfId="0" applyFont="1" applyFill="1" applyBorder="1" applyAlignment="1">
      <alignment horizontal="justify"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6" fillId="0" borderId="15" xfId="0" applyFont="1" applyFill="1" applyBorder="1" applyAlignment="1">
      <alignment horizontal="center" vertical="justify"/>
    </xf>
    <xf numFmtId="0" fontId="9" fillId="0" borderId="0" xfId="0" applyFont="1" applyFill="1" applyBorder="1" applyAlignment="1">
      <alignment horizontal="justify" vertical="center"/>
    </xf>
    <xf numFmtId="0" fontId="5" fillId="0" borderId="0" xfId="0" applyFont="1" applyFill="1" applyBorder="1" applyAlignment="1">
      <alignment horizontal="left"/>
    </xf>
    <xf numFmtId="41" fontId="5" fillId="0" borderId="0" xfId="42" applyNumberFormat="1" applyFont="1" applyFill="1" applyAlignment="1">
      <alignment horizontal="center"/>
    </xf>
    <xf numFmtId="41" fontId="5" fillId="0" borderId="0" xfId="42" applyNumberFormat="1" applyFont="1" applyFill="1" applyBorder="1" applyAlignment="1">
      <alignment horizontal="center" vertical="center"/>
    </xf>
    <xf numFmtId="0" fontId="5" fillId="0" borderId="0" xfId="0" applyFont="1" applyFill="1" applyAlignment="1">
      <alignment horizontal="left"/>
    </xf>
    <xf numFmtId="41" fontId="5" fillId="0" borderId="15" xfId="0" applyNumberFormat="1" applyFont="1" applyFill="1" applyBorder="1" applyAlignment="1">
      <alignment horizontal="center"/>
    </xf>
    <xf numFmtId="41" fontId="5" fillId="0" borderId="15" xfId="0" applyNumberFormat="1" applyFont="1" applyFill="1" applyBorder="1" applyAlignment="1">
      <alignment/>
    </xf>
    <xf numFmtId="0" fontId="6" fillId="0" borderId="0" xfId="0" applyFont="1" applyFill="1" applyAlignment="1">
      <alignment horizontal="left"/>
    </xf>
    <xf numFmtId="41" fontId="5" fillId="0" borderId="16" xfId="0" applyNumberFormat="1" applyFont="1" applyFill="1" applyBorder="1" applyAlignment="1">
      <alignment horizontal="center"/>
    </xf>
    <xf numFmtId="41" fontId="5" fillId="0" borderId="0" xfId="42" applyNumberFormat="1" applyFont="1" applyFill="1" applyAlignment="1">
      <alignment/>
    </xf>
    <xf numFmtId="41" fontId="5" fillId="0" borderId="0" xfId="0" applyNumberFormat="1" applyFont="1" applyFill="1" applyBorder="1" applyAlignment="1">
      <alignment horizontal="center"/>
    </xf>
    <xf numFmtId="41" fontId="5" fillId="0" borderId="0" xfId="0" applyNumberFormat="1" applyFont="1" applyFill="1" applyAlignment="1">
      <alignment horizontal="center"/>
    </xf>
    <xf numFmtId="0" fontId="5" fillId="0" borderId="0" xfId="58" applyFont="1" applyFill="1" applyAlignment="1">
      <alignment vertical="center"/>
      <protection/>
    </xf>
    <xf numFmtId="37" fontId="6" fillId="0" borderId="0" xfId="58" applyNumberFormat="1" applyFont="1" applyFill="1" applyBorder="1" applyAlignment="1">
      <alignment horizontal="center" vertical="center"/>
      <protection/>
    </xf>
    <xf numFmtId="17" fontId="6" fillId="0" borderId="0" xfId="58" applyNumberFormat="1" applyFont="1" applyFill="1" applyBorder="1" applyAlignment="1">
      <alignment horizontal="center" vertical="center" wrapText="1"/>
      <protection/>
    </xf>
    <xf numFmtId="0" fontId="6" fillId="0" borderId="0" xfId="58" applyFont="1" applyFill="1" applyAlignment="1">
      <alignment vertical="center"/>
      <protection/>
    </xf>
    <xf numFmtId="176" fontId="5" fillId="0" borderId="0" xfId="42" applyNumberFormat="1" applyFont="1" applyFill="1" applyAlignment="1">
      <alignment/>
    </xf>
    <xf numFmtId="176" fontId="5" fillId="0" borderId="0" xfId="42" applyNumberFormat="1" applyFont="1" applyFill="1" applyAlignment="1">
      <alignment horizontal="right"/>
    </xf>
    <xf numFmtId="0" fontId="10" fillId="0" borderId="0" xfId="0" applyFont="1" applyFill="1" applyAlignment="1">
      <alignment/>
    </xf>
    <xf numFmtId="176" fontId="5" fillId="0" borderId="15" xfId="42" applyNumberFormat="1" applyFont="1" applyFill="1" applyBorder="1" applyAlignment="1">
      <alignment/>
    </xf>
    <xf numFmtId="176" fontId="5" fillId="0" borderId="0" xfId="42" applyNumberFormat="1" applyFont="1" applyFill="1" applyBorder="1" applyAlignment="1">
      <alignment horizontal="right"/>
    </xf>
    <xf numFmtId="176" fontId="5" fillId="0" borderId="17" xfId="42" applyNumberFormat="1" applyFont="1" applyFill="1" applyBorder="1" applyAlignment="1">
      <alignment/>
    </xf>
    <xf numFmtId="176" fontId="5" fillId="0" borderId="0" xfId="42" applyNumberFormat="1" applyFont="1" applyFill="1" applyBorder="1" applyAlignment="1">
      <alignment/>
    </xf>
    <xf numFmtId="0" fontId="5" fillId="0" borderId="0" xfId="58" applyNumberFormat="1" applyFont="1" applyFill="1">
      <alignment/>
      <protection/>
    </xf>
    <xf numFmtId="0" fontId="5" fillId="0" borderId="0" xfId="58" applyFont="1" applyFill="1">
      <alignment/>
      <protection/>
    </xf>
    <xf numFmtId="41" fontId="5" fillId="0" borderId="0" xfId="58" applyNumberFormat="1" applyFont="1" applyFill="1">
      <alignment/>
      <protection/>
    </xf>
    <xf numFmtId="0" fontId="5" fillId="0" borderId="0" xfId="0" applyFont="1" applyFill="1" applyAlignment="1">
      <alignment horizontal="center"/>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6" fillId="0" borderId="0" xfId="0" applyFont="1" applyFill="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NumberFormat="1" applyFont="1" applyFill="1" applyAlignment="1">
      <alignment horizontal="justify" vertical="top" wrapText="1"/>
    </xf>
    <xf numFmtId="0" fontId="5" fillId="0" borderId="0" xfId="0" applyFont="1" applyFill="1" applyAlignment="1">
      <alignment wrapText="1"/>
    </xf>
    <xf numFmtId="0" fontId="5" fillId="0" borderId="0" xfId="0" applyFont="1" applyFill="1" applyAlignment="1">
      <alignment horizontal="justify" vertical="justify"/>
    </xf>
    <xf numFmtId="0" fontId="6" fillId="0" borderId="0" xfId="0" applyFont="1" applyFill="1" applyAlignment="1" quotePrefix="1">
      <alignment horizontal="left" vertical="top" wrapText="1"/>
    </xf>
    <xf numFmtId="0" fontId="5" fillId="0" borderId="0" xfId="0" applyFont="1" applyFill="1" applyAlignment="1">
      <alignment horizontal="center" vertical="top" wrapText="1"/>
    </xf>
    <xf numFmtId="0" fontId="5" fillId="0" borderId="0" xfId="0" applyFont="1" applyFill="1" applyAlignment="1">
      <alignment horizontal="center" wrapText="1"/>
    </xf>
    <xf numFmtId="0" fontId="5" fillId="0" borderId="0" xfId="0" applyFont="1" applyFill="1" applyAlignment="1">
      <alignment horizontal="left" vertical="top"/>
    </xf>
    <xf numFmtId="0" fontId="6" fillId="0" borderId="0" xfId="0" applyFont="1" applyFill="1" applyAlignment="1">
      <alignment horizontal="center" wrapText="1"/>
    </xf>
    <xf numFmtId="0" fontId="6" fillId="0" borderId="0" xfId="0" applyFont="1" applyFill="1" applyAlignment="1">
      <alignment horizontal="left" vertical="top"/>
    </xf>
    <xf numFmtId="0" fontId="5" fillId="0" borderId="0" xfId="0" applyFont="1" applyFill="1" applyAlignment="1">
      <alignment/>
    </xf>
    <xf numFmtId="176" fontId="5" fillId="0" borderId="0" xfId="42" applyNumberFormat="1" applyFont="1" applyFill="1" applyAlignment="1">
      <alignment/>
    </xf>
    <xf numFmtId="176" fontId="5" fillId="0" borderId="0" xfId="42" applyNumberFormat="1" applyFont="1" applyFill="1" applyAlignment="1">
      <alignment horizontal="center"/>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Font="1" applyFill="1" applyAlignment="1">
      <alignment horizontal="justify" vertical="justify" wrapText="1"/>
    </xf>
    <xf numFmtId="0" fontId="5" fillId="0" borderId="0" xfId="0" applyFont="1" applyFill="1" applyAlignment="1">
      <alignment horizontal="justify" vertical="center" wrapText="1"/>
    </xf>
    <xf numFmtId="0" fontId="6" fillId="0" borderId="0" xfId="0" applyFont="1"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176" fontId="5" fillId="0" borderId="0" xfId="42" applyNumberFormat="1" applyFont="1" applyFill="1" applyBorder="1" applyAlignment="1">
      <alignment horizontal="center" wrapText="1"/>
    </xf>
    <xf numFmtId="41" fontId="5" fillId="0" borderId="0" xfId="0" applyNumberFormat="1" applyFont="1" applyFill="1" applyAlignment="1">
      <alignment wrapText="1"/>
    </xf>
    <xf numFmtId="41" fontId="5" fillId="0" borderId="16" xfId="0" applyNumberFormat="1" applyFont="1" applyFill="1" applyBorder="1" applyAlignment="1">
      <alignment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41" fontId="5" fillId="0" borderId="0" xfId="0" applyNumberFormat="1" applyFont="1" applyFill="1" applyBorder="1" applyAlignment="1">
      <alignment wrapText="1"/>
    </xf>
    <xf numFmtId="0" fontId="5" fillId="0" borderId="0" xfId="0" applyFont="1" applyFill="1" applyAlignment="1">
      <alignment vertical="center"/>
    </xf>
    <xf numFmtId="0" fontId="5" fillId="0" borderId="0" xfId="0" applyFont="1" applyFill="1" applyBorder="1" applyAlignment="1" quotePrefix="1">
      <alignment horizontal="center" vertical="top" wrapText="1"/>
    </xf>
    <xf numFmtId="0" fontId="5" fillId="0" borderId="0" xfId="0" applyFont="1" applyFill="1" applyAlignment="1">
      <alignment vertical="top"/>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xf>
    <xf numFmtId="176" fontId="5" fillId="0" borderId="0" xfId="42" applyNumberFormat="1" applyFont="1" applyFill="1" applyBorder="1" applyAlignment="1">
      <alignment vertical="top"/>
    </xf>
    <xf numFmtId="0" fontId="5" fillId="0" borderId="0" xfId="0" applyFont="1" applyFill="1" applyBorder="1" applyAlignment="1">
      <alignment horizontal="center" vertical="top" wrapText="1"/>
    </xf>
    <xf numFmtId="176" fontId="5" fillId="0" borderId="0" xfId="42" applyNumberFormat="1" applyFont="1" applyFill="1" applyBorder="1" applyAlignment="1">
      <alignment horizontal="right" vertical="top" wrapText="1"/>
    </xf>
    <xf numFmtId="0" fontId="6" fillId="0" borderId="0" xfId="0" applyFont="1" applyFill="1" applyBorder="1" applyAlignment="1">
      <alignment horizontal="center" wrapText="1"/>
    </xf>
    <xf numFmtId="49" fontId="6" fillId="0" borderId="0" xfId="0" applyNumberFormat="1" applyFont="1" applyFill="1" applyAlignment="1">
      <alignment horizontal="center"/>
    </xf>
    <xf numFmtId="0" fontId="5" fillId="0" borderId="0" xfId="0" applyFont="1" applyFill="1" applyBorder="1" applyAlignment="1">
      <alignment horizontal="left" wrapText="1"/>
    </xf>
    <xf numFmtId="176" fontId="5" fillId="0" borderId="0" xfId="42" applyNumberFormat="1" applyFont="1" applyFill="1" applyAlignment="1">
      <alignment horizontal="left" wrapText="1"/>
    </xf>
    <xf numFmtId="43" fontId="5" fillId="0" borderId="0" xfId="42" applyFont="1" applyFill="1" applyAlignment="1">
      <alignment vertical="center"/>
    </xf>
    <xf numFmtId="0" fontId="6" fillId="0" borderId="0" xfId="0" applyFont="1" applyFill="1" applyAlignment="1">
      <alignment horizontal="right"/>
    </xf>
    <xf numFmtId="176" fontId="5" fillId="0" borderId="0" xfId="42" applyNumberFormat="1" applyFont="1" applyFill="1" applyBorder="1" applyAlignment="1">
      <alignment wrapText="1"/>
    </xf>
    <xf numFmtId="43" fontId="5" fillId="0" borderId="0" xfId="42" applyFont="1" applyFill="1" applyBorder="1" applyAlignment="1">
      <alignment vertical="center"/>
    </xf>
    <xf numFmtId="176" fontId="5" fillId="0" borderId="0" xfId="42" applyNumberFormat="1" applyFont="1" applyFill="1" applyAlignment="1">
      <alignment wrapText="1"/>
    </xf>
    <xf numFmtId="43" fontId="5" fillId="0" borderId="0" xfId="42" applyFont="1" applyFill="1" applyBorder="1" applyAlignment="1">
      <alignment wrapText="1"/>
    </xf>
    <xf numFmtId="176" fontId="5" fillId="0" borderId="0" xfId="42" applyNumberFormat="1" applyFont="1" applyFill="1" applyBorder="1" applyAlignment="1">
      <alignment horizontal="left" wrapText="1"/>
    </xf>
    <xf numFmtId="176" fontId="5" fillId="0" borderId="0" xfId="42" applyNumberFormat="1" applyFont="1" applyFill="1" applyBorder="1" applyAlignment="1">
      <alignment horizontal="center"/>
    </xf>
    <xf numFmtId="176" fontId="5" fillId="0" borderId="0" xfId="42" applyNumberFormat="1" applyFont="1" applyFill="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xf>
    <xf numFmtId="176" fontId="5" fillId="0" borderId="15" xfId="42" applyNumberFormat="1" applyFont="1" applyFill="1" applyBorder="1" applyAlignment="1">
      <alignment horizont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176" fontId="6" fillId="0" borderId="0" xfId="42" applyNumberFormat="1" applyFont="1" applyFill="1" applyBorder="1" applyAlignment="1">
      <alignment horizontal="center" vertical="center"/>
    </xf>
    <xf numFmtId="0" fontId="5" fillId="0" borderId="0" xfId="0" applyFont="1" applyFill="1" applyBorder="1" applyAlignment="1">
      <alignment vertical="top" wrapText="1"/>
    </xf>
    <xf numFmtId="41" fontId="5" fillId="0" borderId="0" xfId="0" applyNumberFormat="1" applyFont="1" applyFill="1" applyBorder="1" applyAlignment="1">
      <alignment vertical="top" wrapText="1"/>
    </xf>
    <xf numFmtId="176" fontId="5" fillId="0" borderId="0" xfId="42" applyNumberFormat="1" applyFont="1" applyFill="1" applyBorder="1" applyAlignment="1">
      <alignment vertical="top" wrapText="1"/>
    </xf>
    <xf numFmtId="0" fontId="6" fillId="0" borderId="0" xfId="0" applyFont="1" applyFill="1" applyBorder="1" applyAlignment="1">
      <alignment horizontal="left"/>
    </xf>
    <xf numFmtId="43" fontId="5" fillId="0" borderId="0" xfId="42" applyNumberFormat="1" applyFont="1" applyFill="1" applyBorder="1" applyAlignment="1">
      <alignment horizontal="left"/>
    </xf>
    <xf numFmtId="41" fontId="5" fillId="0" borderId="0" xfId="0" applyNumberFormat="1" applyFont="1" applyFill="1" applyBorder="1" applyAlignment="1">
      <alignment/>
    </xf>
    <xf numFmtId="41" fontId="5" fillId="0" borderId="0" xfId="0" applyNumberFormat="1" applyFont="1" applyFill="1" applyBorder="1" applyAlignment="1">
      <alignment/>
    </xf>
    <xf numFmtId="41" fontId="5" fillId="0" borderId="18" xfId="42" applyNumberFormat="1" applyFont="1" applyFill="1" applyBorder="1" applyAlignment="1">
      <alignment wrapText="1"/>
    </xf>
    <xf numFmtId="41" fontId="5" fillId="0" borderId="0" xfId="42" applyNumberFormat="1" applyFont="1" applyFill="1" applyAlignment="1">
      <alignment vertical="center"/>
    </xf>
    <xf numFmtId="41" fontId="5" fillId="0" borderId="18" xfId="42" applyNumberFormat="1" applyFont="1" applyFill="1" applyBorder="1" applyAlignment="1">
      <alignment horizontal="center" wrapText="1"/>
    </xf>
    <xf numFmtId="41" fontId="5" fillId="0" borderId="0" xfId="42" applyNumberFormat="1" applyFont="1" applyFill="1" applyBorder="1" applyAlignment="1">
      <alignment wrapText="1"/>
    </xf>
    <xf numFmtId="41" fontId="5" fillId="0" borderId="0" xfId="42" applyNumberFormat="1" applyFont="1" applyFill="1" applyBorder="1" applyAlignment="1">
      <alignment/>
    </xf>
    <xf numFmtId="41" fontId="5" fillId="0" borderId="0" xfId="42" applyNumberFormat="1" applyFont="1" applyFill="1" applyAlignment="1">
      <alignment/>
    </xf>
    <xf numFmtId="41" fontId="5" fillId="0" borderId="0" xfId="42" applyNumberFormat="1" applyFont="1" applyFill="1" applyAlignment="1">
      <alignment wrapText="1"/>
    </xf>
    <xf numFmtId="41" fontId="5" fillId="0" borderId="0" xfId="42" applyNumberFormat="1" applyFont="1" applyFill="1" applyBorder="1" applyAlignment="1">
      <alignment horizontal="left" wrapText="1"/>
    </xf>
    <xf numFmtId="41" fontId="5" fillId="0" borderId="0" xfId="42" applyNumberFormat="1" applyFont="1" applyFill="1" applyBorder="1" applyAlignment="1">
      <alignment/>
    </xf>
    <xf numFmtId="41" fontId="5" fillId="0" borderId="0" xfId="42" applyNumberFormat="1" applyFont="1" applyFill="1" applyBorder="1" applyAlignment="1">
      <alignment horizontal="center"/>
    </xf>
    <xf numFmtId="41" fontId="5" fillId="0" borderId="0" xfId="42" applyNumberFormat="1" applyFont="1" applyFill="1" applyAlignment="1">
      <alignment horizontal="left" wrapText="1"/>
    </xf>
    <xf numFmtId="41" fontId="5" fillId="0" borderId="0" xfId="42" applyNumberFormat="1" applyFont="1" applyFill="1" applyBorder="1" applyAlignment="1">
      <alignment horizontal="center" wrapText="1"/>
    </xf>
    <xf numFmtId="41" fontId="5" fillId="0" borderId="17" xfId="42" applyNumberFormat="1" applyFont="1" applyFill="1" applyBorder="1" applyAlignment="1">
      <alignment wrapText="1"/>
    </xf>
    <xf numFmtId="0" fontId="5" fillId="0" borderId="0" xfId="0" applyFont="1" applyFill="1" applyAlignment="1">
      <alignment horizontal="right" wrapText="1"/>
    </xf>
    <xf numFmtId="41" fontId="5" fillId="0" borderId="0" xfId="0" applyNumberFormat="1" applyFont="1" applyFill="1" applyBorder="1" applyAlignment="1">
      <alignment horizontal="center" vertical="top" wrapText="1"/>
    </xf>
    <xf numFmtId="41" fontId="6" fillId="0" borderId="11" xfId="59" applyNumberFormat="1" applyFont="1" applyFill="1" applyBorder="1" applyAlignment="1">
      <alignment horizontal="center" vertical="center"/>
      <protection/>
    </xf>
    <xf numFmtId="41" fontId="5" fillId="0" borderId="19" xfId="0" applyNumberFormat="1" applyFont="1" applyFill="1" applyBorder="1" applyAlignment="1">
      <alignment vertical="top" wrapText="1"/>
    </xf>
    <xf numFmtId="41" fontId="6" fillId="0" borderId="12" xfId="0" applyNumberFormat="1" applyFont="1" applyFill="1" applyBorder="1" applyAlignment="1">
      <alignment horizontal="center" vertical="top" wrapText="1"/>
    </xf>
    <xf numFmtId="41" fontId="5" fillId="0" borderId="0" xfId="42" applyNumberFormat="1" applyFont="1" applyFill="1" applyBorder="1" applyAlignment="1">
      <alignment vertical="top"/>
    </xf>
    <xf numFmtId="49" fontId="6" fillId="0" borderId="0" xfId="0" applyNumberFormat="1" applyFont="1" applyFill="1" applyBorder="1" applyAlignment="1">
      <alignment horizontal="center"/>
    </xf>
    <xf numFmtId="0" fontId="6" fillId="0" borderId="0" xfId="0" applyFont="1" applyFill="1" applyAlignment="1">
      <alignment vertical="center" wrapText="1"/>
    </xf>
    <xf numFmtId="0" fontId="6" fillId="0" borderId="0" xfId="0" applyFont="1" applyFill="1" applyBorder="1" applyAlignment="1">
      <alignment horizontal="left" vertical="top" wrapText="1"/>
    </xf>
    <xf numFmtId="0" fontId="5" fillId="0" borderId="12" xfId="0" applyFont="1" applyFill="1" applyBorder="1" applyAlignment="1" quotePrefix="1">
      <alignment horizontal="center" vertical="top" wrapText="1"/>
    </xf>
    <xf numFmtId="0" fontId="5" fillId="0" borderId="20" xfId="0" applyFont="1" applyFill="1" applyBorder="1" applyAlignment="1" quotePrefix="1">
      <alignment horizontal="center" vertical="top" wrapText="1"/>
    </xf>
    <xf numFmtId="41" fontId="6" fillId="0" borderId="10" xfId="0" applyNumberFormat="1" applyFont="1" applyFill="1" applyBorder="1" applyAlignment="1">
      <alignment horizontal="center" vertical="top" wrapText="1"/>
    </xf>
    <xf numFmtId="0" fontId="5" fillId="0" borderId="0" xfId="0" applyFont="1" applyFill="1" applyAlignment="1" quotePrefix="1">
      <alignment horizontal="left" vertical="top" wrapText="1"/>
    </xf>
    <xf numFmtId="0" fontId="5" fillId="0" borderId="13" xfId="0" applyFont="1" applyFill="1" applyBorder="1" applyAlignment="1" quotePrefix="1">
      <alignment horizontal="center" vertical="top" wrapText="1"/>
    </xf>
    <xf numFmtId="14" fontId="6" fillId="0" borderId="11" xfId="0" applyNumberFormat="1" applyFont="1" applyFill="1" applyBorder="1" applyAlignment="1">
      <alignment horizontal="center" vertical="top"/>
    </xf>
    <xf numFmtId="14" fontId="6" fillId="0" borderId="13" xfId="0" applyNumberFormat="1" applyFont="1" applyFill="1" applyBorder="1" applyAlignment="1">
      <alignment horizontal="center" vertical="top"/>
    </xf>
    <xf numFmtId="0" fontId="5" fillId="0" borderId="14" xfId="0" applyFont="1" applyFill="1" applyBorder="1" applyAlignment="1" quotePrefix="1">
      <alignment horizontal="center" vertical="top" wrapText="1"/>
    </xf>
    <xf numFmtId="0" fontId="5" fillId="0" borderId="15" xfId="0" applyFont="1" applyFill="1" applyBorder="1" applyAlignment="1" quotePrefix="1">
      <alignment horizontal="center" vertical="top" wrapText="1"/>
    </xf>
    <xf numFmtId="41" fontId="6" fillId="0" borderId="21" xfId="0" applyNumberFormat="1" applyFont="1" applyFill="1" applyBorder="1" applyAlignment="1">
      <alignment horizontal="center" vertical="top" wrapText="1"/>
    </xf>
    <xf numFmtId="41" fontId="6" fillId="0" borderId="13" xfId="0" applyNumberFormat="1" applyFont="1" applyFill="1" applyBorder="1" applyAlignment="1">
      <alignment horizontal="center" vertical="top" wrapText="1"/>
    </xf>
    <xf numFmtId="41" fontId="6" fillId="0" borderId="22" xfId="0" applyNumberFormat="1"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8" xfId="0" applyFont="1" applyFill="1" applyBorder="1" applyAlignment="1">
      <alignment horizontal="center" vertical="top" wrapText="1"/>
    </xf>
    <xf numFmtId="41" fontId="5" fillId="0" borderId="22" xfId="0" applyNumberFormat="1" applyFont="1" applyFill="1" applyBorder="1" applyAlignment="1">
      <alignment vertical="top" wrapText="1"/>
    </xf>
    <xf numFmtId="177" fontId="5" fillId="0" borderId="22" xfId="0" applyNumberFormat="1" applyFont="1" applyFill="1" applyBorder="1" applyAlignment="1">
      <alignment horizontal="center" vertical="top" wrapText="1"/>
    </xf>
    <xf numFmtId="0" fontId="5" fillId="0" borderId="0" xfId="0" applyFont="1" applyFill="1" applyBorder="1" applyAlignment="1">
      <alignment horizontal="center" vertical="top"/>
    </xf>
    <xf numFmtId="41" fontId="5" fillId="0" borderId="0" xfId="0" applyNumberFormat="1" applyFont="1" applyFill="1" applyBorder="1" applyAlignment="1">
      <alignment horizontal="left" vertical="top" wrapText="1" indent="1"/>
    </xf>
    <xf numFmtId="177" fontId="5" fillId="0" borderId="0" xfId="0" applyNumberFormat="1" applyFont="1" applyFill="1" applyBorder="1" applyAlignment="1">
      <alignment horizontal="center" vertical="top" wrapText="1"/>
    </xf>
    <xf numFmtId="0" fontId="5" fillId="0" borderId="0" xfId="0" applyFont="1" applyFill="1" applyAlignment="1" applyProtection="1">
      <alignment vertical="justify" wrapText="1"/>
      <protection locked="0"/>
    </xf>
    <xf numFmtId="41" fontId="6" fillId="0" borderId="11" xfId="59" applyNumberFormat="1" applyFont="1" applyFill="1" applyBorder="1" applyAlignment="1">
      <alignment vertical="center"/>
      <protection/>
    </xf>
    <xf numFmtId="178" fontId="6" fillId="0" borderId="21" xfId="59" applyNumberFormat="1" applyFont="1" applyFill="1" applyBorder="1" applyAlignment="1">
      <alignment horizontal="right" vertical="center"/>
      <protection/>
    </xf>
    <xf numFmtId="176" fontId="6" fillId="0" borderId="0" xfId="0" applyNumberFormat="1" applyFont="1" applyFill="1" applyBorder="1" applyAlignment="1">
      <alignment horizontal="center" vertical="center"/>
    </xf>
    <xf numFmtId="41" fontId="5" fillId="0" borderId="18" xfId="0" applyNumberFormat="1" applyFont="1" applyFill="1" applyBorder="1" applyAlignment="1">
      <alignment vertical="center"/>
    </xf>
    <xf numFmtId="176" fontId="5" fillId="0" borderId="0" xfId="42" applyNumberFormat="1" applyFont="1" applyFill="1" applyBorder="1" applyAlignment="1">
      <alignment vertical="center"/>
    </xf>
    <xf numFmtId="41" fontId="5" fillId="0" borderId="18" xfId="0" applyNumberFormat="1" applyFont="1" applyFill="1" applyBorder="1" applyAlignment="1">
      <alignment horizontal="center" vertical="center"/>
    </xf>
    <xf numFmtId="41" fontId="6" fillId="0" borderId="17" xfId="0" applyNumberFormat="1" applyFont="1" applyFill="1" applyBorder="1" applyAlignment="1">
      <alignment vertical="center"/>
    </xf>
    <xf numFmtId="41" fontId="6" fillId="0" borderId="17" xfId="0" applyNumberFormat="1" applyFont="1" applyFill="1" applyBorder="1" applyAlignment="1">
      <alignment horizontal="center" vertical="center"/>
    </xf>
    <xf numFmtId="41" fontId="5" fillId="0" borderId="20" xfId="0" applyNumberFormat="1" applyFont="1" applyFill="1" applyBorder="1" applyAlignment="1">
      <alignment vertical="center"/>
    </xf>
    <xf numFmtId="41" fontId="5" fillId="0" borderId="15" xfId="0" applyNumberFormat="1" applyFont="1" applyFill="1" applyBorder="1" applyAlignment="1">
      <alignment horizontal="right" vertical="center"/>
    </xf>
    <xf numFmtId="176" fontId="6" fillId="0" borderId="17" xfId="42" applyNumberFormat="1" applyFont="1" applyFill="1" applyBorder="1" applyAlignment="1">
      <alignment vertical="center"/>
    </xf>
    <xf numFmtId="43" fontId="5" fillId="0" borderId="0" xfId="42" applyNumberFormat="1" applyFont="1" applyFill="1" applyBorder="1" applyAlignment="1">
      <alignment vertical="center"/>
    </xf>
    <xf numFmtId="176" fontId="5" fillId="0" borderId="0" xfId="0" applyNumberFormat="1" applyFont="1" applyFill="1" applyBorder="1" applyAlignment="1">
      <alignment vertical="center"/>
    </xf>
    <xf numFmtId="178" fontId="6" fillId="0" borderId="11" xfId="59" applyNumberFormat="1" applyFont="1" applyFill="1" applyBorder="1" applyAlignment="1">
      <alignment vertical="center"/>
      <protection/>
    </xf>
    <xf numFmtId="41" fontId="5" fillId="0" borderId="22" xfId="0" applyNumberFormat="1" applyFont="1" applyFill="1" applyBorder="1" applyAlignment="1">
      <alignment horizontal="justify" vertical="top" wrapText="1"/>
    </xf>
    <xf numFmtId="49" fontId="5" fillId="0" borderId="0" xfId="0" applyNumberFormat="1" applyFont="1" applyFill="1" applyBorder="1" applyAlignment="1">
      <alignment/>
    </xf>
    <xf numFmtId="41" fontId="5" fillId="0" borderId="0" xfId="0" applyNumberFormat="1" applyFont="1" applyFill="1" applyAlignment="1">
      <alignment horizontal="center" wrapText="1"/>
    </xf>
    <xf numFmtId="41" fontId="5" fillId="0" borderId="17" xfId="42" applyNumberFormat="1" applyFont="1" applyFill="1" applyBorder="1" applyAlignment="1">
      <alignment horizontal="center" wrapText="1"/>
    </xf>
    <xf numFmtId="0" fontId="6" fillId="0" borderId="0" xfId="0" applyFont="1" applyFill="1" applyBorder="1" applyAlignment="1">
      <alignment vertical="top" wrapText="1"/>
    </xf>
    <xf numFmtId="41" fontId="5" fillId="0" borderId="17" xfId="42" applyNumberFormat="1" applyFont="1" applyFill="1" applyBorder="1" applyAlignment="1">
      <alignment vertical="top"/>
    </xf>
    <xf numFmtId="0" fontId="3" fillId="0" borderId="0" xfId="0" applyFont="1" applyFill="1" applyAlignment="1">
      <alignment vertical="center" wrapText="1"/>
    </xf>
    <xf numFmtId="41" fontId="5" fillId="0" borderId="11" xfId="59" applyNumberFormat="1" applyFont="1" applyFill="1" applyBorder="1" applyAlignment="1">
      <alignment horizontal="center" vertical="center"/>
      <protection/>
    </xf>
    <xf numFmtId="43" fontId="6" fillId="0" borderId="11" xfId="42" applyFont="1" applyFill="1" applyBorder="1" applyAlignment="1">
      <alignment horizontal="center" vertical="center"/>
    </xf>
    <xf numFmtId="14" fontId="6" fillId="0" borderId="0" xfId="0" applyNumberFormat="1" applyFont="1" applyFill="1" applyBorder="1" applyAlignment="1" quotePrefix="1">
      <alignment horizontal="center" wrapText="1"/>
    </xf>
    <xf numFmtId="14" fontId="6" fillId="0" borderId="0" xfId="0" applyNumberFormat="1" applyFont="1" applyFill="1" applyAlignment="1" quotePrefix="1">
      <alignment horizontal="center" wrapText="1"/>
    </xf>
    <xf numFmtId="41" fontId="5" fillId="0" borderId="16" xfId="42" applyNumberFormat="1" applyFont="1" applyFill="1" applyBorder="1" applyAlignment="1">
      <alignment horizontal="center" wrapText="1"/>
    </xf>
    <xf numFmtId="0" fontId="8" fillId="0" borderId="0" xfId="0" applyFont="1" applyFill="1" applyAlignment="1">
      <alignment/>
    </xf>
    <xf numFmtId="41" fontId="5" fillId="0" borderId="0" xfId="59" applyNumberFormat="1" applyFont="1" applyFill="1" applyBorder="1" applyAlignment="1">
      <alignment vertical="center"/>
      <protection/>
    </xf>
    <xf numFmtId="41" fontId="6" fillId="0" borderId="0" xfId="59" applyNumberFormat="1" applyFont="1" applyFill="1" applyBorder="1" applyAlignment="1">
      <alignment vertical="center"/>
      <protection/>
    </xf>
    <xf numFmtId="0" fontId="5" fillId="0" borderId="0" xfId="0" applyFont="1" applyFill="1" applyBorder="1" applyAlignment="1">
      <alignment horizontal="left" vertical="center" wrapText="1"/>
    </xf>
    <xf numFmtId="41" fontId="5" fillId="0" borderId="0" xfId="0" applyNumberFormat="1" applyFont="1" applyFill="1" applyAlignment="1">
      <alignment/>
    </xf>
    <xf numFmtId="187" fontId="5" fillId="0" borderId="0" xfId="62" applyNumberFormat="1" applyFont="1" applyFill="1" applyBorder="1" applyAlignment="1">
      <alignment vertical="center"/>
    </xf>
    <xf numFmtId="181" fontId="6" fillId="0" borderId="0" xfId="59" applyNumberFormat="1" applyFont="1" applyFill="1" applyBorder="1" applyAlignment="1">
      <alignment vertical="center"/>
      <protection/>
    </xf>
    <xf numFmtId="0" fontId="5" fillId="0" borderId="0" xfId="0" applyFont="1" applyFill="1" applyAlignment="1" applyProtection="1">
      <alignment horizontal="justify" vertical="justify" wrapText="1"/>
      <protection locked="0"/>
    </xf>
    <xf numFmtId="176" fontId="5" fillId="0" borderId="17" xfId="42" applyNumberFormat="1" applyFont="1" applyFill="1" applyBorder="1" applyAlignment="1">
      <alignment/>
    </xf>
    <xf numFmtId="176" fontId="5" fillId="0" borderId="17" xfId="42" applyNumberFormat="1" applyFont="1" applyFill="1" applyBorder="1" applyAlignment="1">
      <alignment horizontal="center"/>
    </xf>
    <xf numFmtId="0" fontId="6" fillId="0" borderId="13" xfId="59" applyNumberFormat="1" applyFont="1" applyFill="1" applyBorder="1" applyAlignment="1">
      <alignment horizontal="center" vertical="center"/>
      <protection/>
    </xf>
    <xf numFmtId="14" fontId="6" fillId="0" borderId="11" xfId="59" applyNumberFormat="1" applyFont="1" applyFill="1" applyBorder="1" applyAlignment="1">
      <alignment horizontal="center" vertical="center"/>
      <protection/>
    </xf>
    <xf numFmtId="14" fontId="6" fillId="0" borderId="13" xfId="59" applyNumberFormat="1" applyFont="1" applyFill="1" applyBorder="1" applyAlignment="1">
      <alignment horizontal="center" vertical="center"/>
      <protection/>
    </xf>
    <xf numFmtId="41" fontId="6" fillId="0" borderId="13" xfId="59" applyNumberFormat="1" applyFont="1" applyFill="1" applyBorder="1" applyAlignment="1">
      <alignment horizontal="center" vertical="center"/>
      <protection/>
    </xf>
    <xf numFmtId="41" fontId="5" fillId="0" borderId="12" xfId="59" applyNumberFormat="1" applyFont="1" applyFill="1" applyBorder="1" applyAlignment="1">
      <alignment vertical="center"/>
      <protection/>
    </xf>
    <xf numFmtId="41" fontId="5" fillId="0" borderId="10" xfId="59" applyNumberFormat="1" applyFont="1" applyFill="1" applyBorder="1" applyAlignment="1">
      <alignment horizontal="center" vertical="center"/>
      <protection/>
    </xf>
    <xf numFmtId="41" fontId="5" fillId="0" borderId="14" xfId="59" applyNumberFormat="1" applyFont="1" applyFill="1" applyBorder="1" applyAlignment="1">
      <alignment vertical="center"/>
      <protection/>
    </xf>
    <xf numFmtId="41" fontId="5" fillId="0" borderId="21" xfId="59" applyNumberFormat="1" applyFont="1" applyFill="1" applyBorder="1" applyAlignment="1">
      <alignment horizontal="center" vertical="center"/>
      <protection/>
    </xf>
    <xf numFmtId="41" fontId="6" fillId="0" borderId="13" xfId="59" applyNumberFormat="1" applyFont="1" applyFill="1" applyBorder="1" applyAlignment="1">
      <alignment vertical="center"/>
      <protection/>
    </xf>
    <xf numFmtId="41" fontId="6" fillId="0" borderId="10" xfId="59" applyNumberFormat="1" applyFont="1" applyFill="1" applyBorder="1" applyAlignment="1">
      <alignment vertical="center"/>
      <protection/>
    </xf>
    <xf numFmtId="41" fontId="5" fillId="0" borderId="13" xfId="59" applyNumberFormat="1" applyFont="1" applyFill="1" applyBorder="1" applyAlignment="1">
      <alignment vertical="center"/>
      <protection/>
    </xf>
    <xf numFmtId="41" fontId="5" fillId="0" borderId="11" xfId="59" applyNumberFormat="1" applyFont="1" applyFill="1" applyBorder="1" applyAlignment="1">
      <alignment vertical="center"/>
      <protection/>
    </xf>
    <xf numFmtId="41" fontId="5" fillId="0" borderId="21" xfId="59" applyNumberFormat="1" applyFont="1" applyFill="1" applyBorder="1" applyAlignment="1">
      <alignment vertical="center"/>
      <protection/>
    </xf>
    <xf numFmtId="41" fontId="5" fillId="0" borderId="11" xfId="0" applyNumberFormat="1" applyFont="1" applyFill="1" applyBorder="1" applyAlignment="1">
      <alignment/>
    </xf>
    <xf numFmtId="41" fontId="5" fillId="0" borderId="21" xfId="0" applyNumberFormat="1" applyFont="1" applyFill="1" applyBorder="1" applyAlignment="1">
      <alignment/>
    </xf>
    <xf numFmtId="9" fontId="5" fillId="0" borderId="21" xfId="62" applyFont="1" applyFill="1" applyBorder="1" applyAlignment="1">
      <alignment vertical="center"/>
    </xf>
    <xf numFmtId="41" fontId="6" fillId="0" borderId="23" xfId="59" applyNumberFormat="1" applyFont="1" applyFill="1" applyBorder="1" applyAlignment="1">
      <alignment vertical="center"/>
      <protection/>
    </xf>
    <xf numFmtId="9" fontId="5" fillId="0" borderId="13" xfId="62" applyFont="1" applyFill="1" applyBorder="1" applyAlignment="1">
      <alignment vertical="center"/>
    </xf>
    <xf numFmtId="9" fontId="5" fillId="0" borderId="24" xfId="62" applyFont="1" applyFill="1" applyBorder="1" applyAlignment="1">
      <alignment vertical="center"/>
    </xf>
    <xf numFmtId="41" fontId="5" fillId="0" borderId="21" xfId="59" applyNumberFormat="1" applyFont="1" applyFill="1" applyBorder="1" applyAlignment="1">
      <alignment horizontal="right" vertical="center"/>
      <protection/>
    </xf>
    <xf numFmtId="41" fontId="6" fillId="0" borderId="23" xfId="59" applyNumberFormat="1" applyFont="1" applyFill="1" applyBorder="1" applyAlignment="1">
      <alignment horizontal="center" vertical="center"/>
      <protection/>
    </xf>
    <xf numFmtId="0" fontId="6" fillId="0" borderId="0" xfId="0" applyFont="1" applyFill="1" applyAlignment="1">
      <alignment horizontal="justify" vertical="top" wrapText="1"/>
    </xf>
    <xf numFmtId="0" fontId="5" fillId="0" borderId="0" xfId="0" applyFont="1" applyFill="1" applyAlignment="1" applyProtection="1">
      <alignment horizontal="justify" vertical="center"/>
      <protection/>
    </xf>
    <xf numFmtId="0" fontId="6" fillId="0" borderId="0" xfId="0" applyNumberFormat="1" applyFont="1" applyFill="1" applyAlignment="1">
      <alignment horizontal="left" vertical="top" wrapText="1"/>
    </xf>
    <xf numFmtId="0" fontId="5" fillId="0" borderId="0" xfId="0" applyFont="1" applyFill="1" applyAlignment="1" applyProtection="1">
      <alignment horizontal="justify" vertical="center" wrapText="1"/>
      <protection/>
    </xf>
    <xf numFmtId="0" fontId="5" fillId="0"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Fill="1" applyAlignment="1" applyProtection="1">
      <alignment horizontal="center" vertical="center" wrapText="1"/>
      <protection/>
    </xf>
    <xf numFmtId="41" fontId="5" fillId="0" borderId="0" xfId="0" applyNumberFormat="1" applyFont="1" applyFill="1" applyAlignment="1" applyProtection="1">
      <alignment horizontal="center" vertical="center" wrapText="1"/>
      <protection/>
    </xf>
    <xf numFmtId="41" fontId="5" fillId="0" borderId="0" xfId="0" applyNumberFormat="1" applyFont="1" applyFill="1" applyAlignment="1" applyProtection="1">
      <alignment vertical="center" wrapText="1"/>
      <protection/>
    </xf>
    <xf numFmtId="0" fontId="5" fillId="0" borderId="0" xfId="0" applyFont="1" applyFill="1" applyAlignment="1" applyProtection="1">
      <alignment horizontal="center" vertical="center" wrapText="1"/>
      <protection/>
    </xf>
    <xf numFmtId="41" fontId="5" fillId="0" borderId="17" xfId="0" applyNumberFormat="1" applyFont="1" applyFill="1" applyBorder="1" applyAlignment="1" applyProtection="1">
      <alignment vertical="center" wrapText="1"/>
      <protection/>
    </xf>
    <xf numFmtId="0" fontId="5" fillId="0" borderId="0" xfId="0" applyFont="1" applyFill="1" applyAlignment="1" applyProtection="1">
      <alignment horizontal="right" vertical="center"/>
      <protection/>
    </xf>
    <xf numFmtId="0" fontId="5" fillId="0" borderId="0" xfId="0" applyFont="1" applyFill="1" applyAlignment="1" applyProtection="1">
      <alignment horizontal="center" vertical="center"/>
      <protection/>
    </xf>
    <xf numFmtId="0" fontId="0" fillId="0" borderId="0" xfId="0" applyFont="1" applyFill="1" applyAlignment="1">
      <alignment wrapText="1"/>
    </xf>
    <xf numFmtId="0" fontId="0" fillId="0" borderId="0" xfId="0" applyFont="1" applyFill="1" applyAlignment="1">
      <alignment horizontal="justify" wrapText="1"/>
    </xf>
    <xf numFmtId="0" fontId="6" fillId="0" borderId="0" xfId="0" applyFont="1" applyFill="1" applyAlignment="1">
      <alignment vertical="top"/>
    </xf>
    <xf numFmtId="14" fontId="6" fillId="0" borderId="0" xfId="0" applyNumberFormat="1" applyFont="1" applyFill="1" applyBorder="1" applyAlignment="1">
      <alignment horizontal="center" wrapText="1"/>
    </xf>
    <xf numFmtId="0" fontId="5" fillId="0" borderId="0" xfId="0" applyFont="1" applyFill="1" applyBorder="1" applyAlignment="1">
      <alignment horizontal="justify" vertical="justify" wrapText="1"/>
    </xf>
    <xf numFmtId="0" fontId="5" fillId="0" borderId="0" xfId="0" applyFont="1" applyFill="1" applyBorder="1" applyAlignment="1">
      <alignment horizontal="justify" vertical="justify"/>
    </xf>
    <xf numFmtId="41" fontId="5" fillId="0" borderId="25" xfId="0" applyNumberFormat="1" applyFont="1" applyFill="1" applyBorder="1" applyAlignment="1">
      <alignment/>
    </xf>
    <xf numFmtId="41" fontId="5" fillId="0" borderId="25" xfId="0" applyNumberFormat="1" applyFont="1" applyFill="1" applyBorder="1" applyAlignment="1">
      <alignment vertical="top" wrapText="1"/>
    </xf>
    <xf numFmtId="43" fontId="5" fillId="0" borderId="25" xfId="0" applyNumberFormat="1" applyFont="1" applyFill="1" applyBorder="1" applyAlignment="1">
      <alignment horizontal="center"/>
    </xf>
    <xf numFmtId="43" fontId="5" fillId="0" borderId="25" xfId="42" applyNumberFormat="1" applyFont="1" applyFill="1" applyBorder="1" applyAlignment="1">
      <alignment horizontal="left"/>
    </xf>
    <xf numFmtId="0" fontId="5" fillId="0" borderId="25" xfId="0" applyFont="1" applyFill="1" applyBorder="1" applyAlignment="1">
      <alignment/>
    </xf>
    <xf numFmtId="14" fontId="6" fillId="0" borderId="0" xfId="0" applyNumberFormat="1" applyFont="1" applyFill="1" applyAlignment="1">
      <alignment horizontal="center" wrapText="1"/>
    </xf>
    <xf numFmtId="41" fontId="5" fillId="0" borderId="15" xfId="42" applyNumberFormat="1" applyFont="1" applyFill="1" applyBorder="1" applyAlignment="1">
      <alignment/>
    </xf>
    <xf numFmtId="0" fontId="5" fillId="0" borderId="15" xfId="0" applyFont="1" applyFill="1" applyBorder="1" applyAlignment="1">
      <alignment/>
    </xf>
    <xf numFmtId="41" fontId="5" fillId="0" borderId="15" xfId="42" applyNumberFormat="1" applyFont="1" applyFill="1" applyBorder="1" applyAlignment="1">
      <alignment horizontal="left"/>
    </xf>
    <xf numFmtId="41" fontId="5" fillId="0" borderId="18" xfId="42" applyNumberFormat="1" applyFont="1" applyFill="1" applyBorder="1" applyAlignment="1">
      <alignment horizontal="left"/>
    </xf>
    <xf numFmtId="0" fontId="5" fillId="0" borderId="18" xfId="0" applyFont="1" applyFill="1" applyBorder="1" applyAlignment="1">
      <alignment/>
    </xf>
    <xf numFmtId="176" fontId="5" fillId="0" borderId="18" xfId="42" applyNumberFormat="1" applyFont="1" applyFill="1" applyBorder="1" applyAlignment="1">
      <alignment horizontal="left"/>
    </xf>
    <xf numFmtId="43" fontId="5" fillId="0" borderId="26" xfId="42" applyNumberFormat="1" applyFont="1" applyFill="1" applyBorder="1" applyAlignment="1">
      <alignment horizontal="left"/>
    </xf>
    <xf numFmtId="0" fontId="5" fillId="0" borderId="26" xfId="0" applyFont="1" applyFill="1" applyBorder="1" applyAlignment="1">
      <alignment/>
    </xf>
    <xf numFmtId="0" fontId="6" fillId="0" borderId="13" xfId="59" applyFont="1" applyFill="1" applyBorder="1" applyAlignment="1">
      <alignment vertical="center" wrapText="1"/>
      <protection/>
    </xf>
    <xf numFmtId="10" fontId="6" fillId="0" borderId="0" xfId="0" applyNumberFormat="1" applyFont="1" applyFill="1" applyAlignment="1">
      <alignment/>
    </xf>
    <xf numFmtId="0" fontId="0" fillId="0" borderId="0" xfId="0" applyFont="1" applyFill="1" applyAlignment="1">
      <alignment vertical="center" wrapText="1"/>
    </xf>
    <xf numFmtId="0" fontId="5" fillId="0" borderId="27" xfId="0" applyFont="1" applyFill="1" applyBorder="1" applyAlignment="1">
      <alignment/>
    </xf>
    <xf numFmtId="41" fontId="5" fillId="0" borderId="18" xfId="0" applyNumberFormat="1" applyFont="1" applyFill="1" applyBorder="1" applyAlignment="1">
      <alignment horizontal="left" vertical="top" wrapText="1" indent="1"/>
    </xf>
    <xf numFmtId="0" fontId="5" fillId="0" borderId="28" xfId="0" applyFont="1" applyFill="1" applyBorder="1" applyAlignment="1">
      <alignment/>
    </xf>
    <xf numFmtId="0" fontId="6" fillId="0" borderId="0" xfId="0" applyNumberFormat="1" applyFont="1" applyFill="1" applyAlignment="1">
      <alignment horizontal="left" vertical="top" wrapText="1"/>
    </xf>
    <xf numFmtId="0" fontId="5" fillId="0" borderId="0" xfId="0" applyFont="1" applyFill="1" applyAlignment="1" applyProtection="1">
      <alignment horizontal="justify" vertical="center"/>
      <protection/>
    </xf>
    <xf numFmtId="0" fontId="5" fillId="0" borderId="0" xfId="0" applyFont="1" applyFill="1" applyBorder="1" applyAlignment="1">
      <alignment horizontal="justify" vertical="justify"/>
    </xf>
    <xf numFmtId="0" fontId="5" fillId="0" borderId="0" xfId="0" applyFont="1" applyFill="1" applyAlignment="1">
      <alignment horizontal="left"/>
    </xf>
    <xf numFmtId="0" fontId="5" fillId="0" borderId="0" xfId="0" applyFont="1" applyFill="1" applyAlignment="1">
      <alignment vertical="center" wrapText="1"/>
    </xf>
    <xf numFmtId="0" fontId="6" fillId="0" borderId="0" xfId="0" applyFont="1" applyFill="1" applyBorder="1" applyAlignment="1">
      <alignment horizontal="left" vertical="top" wrapText="1"/>
    </xf>
    <xf numFmtId="0" fontId="5" fillId="0" borderId="0" xfId="0" applyFont="1" applyFill="1" applyAlignment="1" applyProtection="1">
      <alignment horizontal="justify" vertical="center"/>
      <protection locked="0"/>
    </xf>
    <xf numFmtId="41" fontId="5" fillId="0" borderId="19" xfId="0" applyNumberFormat="1" applyFont="1" applyFill="1" applyBorder="1" applyAlignment="1">
      <alignment vertical="top" wrapText="1"/>
    </xf>
    <xf numFmtId="0" fontId="5" fillId="0" borderId="28" xfId="0" applyFont="1" applyFill="1" applyBorder="1" applyAlignment="1">
      <alignment wrapText="1"/>
    </xf>
    <xf numFmtId="0" fontId="5" fillId="0" borderId="28" xfId="0" applyFont="1" applyFill="1" applyBorder="1" applyAlignment="1">
      <alignment/>
    </xf>
    <xf numFmtId="0" fontId="5" fillId="0" borderId="0" xfId="0" applyFont="1" applyFill="1" applyAlignment="1">
      <alignment horizontal="justify" vertical="center"/>
    </xf>
    <xf numFmtId="0" fontId="5" fillId="0" borderId="0" xfId="0" applyFont="1" applyFill="1" applyBorder="1" applyAlignment="1" quotePrefix="1">
      <alignment horizontal="justify" vertical="justify" wrapText="1"/>
    </xf>
    <xf numFmtId="0" fontId="5" fillId="0" borderId="0" xfId="0" applyFont="1" applyFill="1" applyBorder="1" applyAlignment="1">
      <alignment wrapText="1"/>
    </xf>
    <xf numFmtId="0" fontId="6" fillId="0" borderId="0" xfId="0" applyFont="1" applyFill="1" applyBorder="1" applyAlignment="1">
      <alignment horizontal="center" vertical="top" wrapText="1"/>
    </xf>
    <xf numFmtId="41" fontId="5" fillId="0" borderId="15" xfId="0" applyNumberFormat="1" applyFont="1" applyFill="1" applyBorder="1" applyAlignment="1">
      <alignment horizontal="center" vertical="top" wrapText="1"/>
    </xf>
    <xf numFmtId="0" fontId="5" fillId="0" borderId="29" xfId="0" applyFont="1" applyFill="1" applyBorder="1" applyAlignment="1">
      <alignment/>
    </xf>
    <xf numFmtId="0" fontId="6" fillId="0" borderId="0" xfId="0" applyFont="1" applyFill="1" applyAlignment="1" applyProtection="1">
      <alignment horizontal="center" vertical="center" wrapText="1"/>
      <protection/>
    </xf>
    <xf numFmtId="0" fontId="6" fillId="0" borderId="0" xfId="0" applyFont="1" applyFill="1" applyAlignment="1" applyProtection="1">
      <alignment wrapText="1"/>
      <protection/>
    </xf>
    <xf numFmtId="0" fontId="5" fillId="0" borderId="0" xfId="0" applyFont="1" applyFill="1" applyAlignment="1">
      <alignment horizontal="justify" vertical="top" wrapText="1"/>
    </xf>
    <xf numFmtId="0" fontId="6" fillId="0" borderId="0" xfId="0" applyFont="1" applyFill="1" applyAlignment="1">
      <alignment horizontal="center" vertical="top"/>
    </xf>
    <xf numFmtId="0" fontId="5" fillId="0" borderId="0" xfId="0" applyFont="1" applyFill="1" applyAlignment="1">
      <alignment/>
    </xf>
    <xf numFmtId="0" fontId="5" fillId="0" borderId="0" xfId="0" applyNumberFormat="1" applyFont="1" applyFill="1" applyAlignment="1">
      <alignment horizontal="justify" vertical="top" wrapText="1"/>
    </xf>
    <xf numFmtId="0" fontId="6" fillId="0" borderId="0" xfId="0" applyFont="1" applyFill="1" applyAlignment="1">
      <alignment horizontal="justify" vertical="top" wrapText="1"/>
    </xf>
    <xf numFmtId="0" fontId="5" fillId="0" borderId="0" xfId="0" applyFont="1" applyFill="1" applyAlignment="1" applyProtection="1">
      <alignment horizontal="justify" vertical="top" wrapText="1"/>
      <protection/>
    </xf>
    <xf numFmtId="0" fontId="5" fillId="0" borderId="0" xfId="0" applyFont="1" applyFill="1" applyAlignment="1">
      <alignment horizontal="left" vertical="top" wrapText="1"/>
    </xf>
    <xf numFmtId="0" fontId="5" fillId="0" borderId="0" xfId="0" applyNumberFormat="1" applyFont="1" applyFill="1" applyAlignment="1">
      <alignment vertical="top" wrapText="1"/>
    </xf>
    <xf numFmtId="0" fontId="6" fillId="0" borderId="0" xfId="0" applyFont="1" applyFill="1" applyAlignment="1">
      <alignment vertical="top" wrapText="1"/>
    </xf>
    <xf numFmtId="41" fontId="6" fillId="0" borderId="12" xfId="0" applyNumberFormat="1" applyFont="1" applyFill="1" applyBorder="1" applyAlignment="1">
      <alignment horizontal="center" vertical="top" wrapText="1"/>
    </xf>
    <xf numFmtId="41" fontId="6" fillId="0" borderId="20" xfId="0" applyNumberFormat="1" applyFont="1" applyFill="1" applyBorder="1" applyAlignment="1">
      <alignment horizontal="center" vertical="top" wrapText="1"/>
    </xf>
    <xf numFmtId="41" fontId="6" fillId="0" borderId="30" xfId="0" applyNumberFormat="1" applyFont="1" applyFill="1" applyBorder="1" applyAlignment="1">
      <alignment horizontal="center" vertical="top" wrapText="1"/>
    </xf>
    <xf numFmtId="41" fontId="6" fillId="0" borderId="14" xfId="0" applyNumberFormat="1" applyFont="1" applyFill="1" applyBorder="1" applyAlignment="1">
      <alignment horizontal="center" vertical="top" wrapText="1"/>
    </xf>
    <xf numFmtId="41" fontId="6" fillId="0" borderId="15" xfId="0" applyNumberFormat="1" applyFont="1" applyFill="1" applyBorder="1" applyAlignment="1">
      <alignment horizontal="center" vertical="top" wrapText="1"/>
    </xf>
    <xf numFmtId="41" fontId="6" fillId="0" borderId="29" xfId="0" applyNumberFormat="1" applyFont="1" applyFill="1" applyBorder="1" applyAlignment="1">
      <alignment horizontal="center" vertical="top" wrapText="1"/>
    </xf>
    <xf numFmtId="41" fontId="5" fillId="0" borderId="0" xfId="0" applyNumberFormat="1" applyFont="1" applyFill="1" applyBorder="1" applyAlignment="1">
      <alignment horizontal="center" vertical="top" wrapText="1"/>
    </xf>
    <xf numFmtId="0" fontId="7" fillId="0" borderId="0" xfId="0" applyFont="1" applyFill="1" applyAlignment="1">
      <alignment vertical="center" wrapText="1"/>
    </xf>
    <xf numFmtId="0" fontId="6" fillId="0" borderId="19" xfId="59" applyFont="1" applyFill="1" applyBorder="1" applyAlignment="1">
      <alignment horizontal="center" vertical="center"/>
      <protection/>
    </xf>
    <xf numFmtId="0" fontId="6" fillId="0" borderId="28" xfId="59" applyFont="1" applyFill="1" applyBorder="1" applyAlignment="1">
      <alignment horizontal="center" vertical="center"/>
      <protection/>
    </xf>
    <xf numFmtId="0" fontId="6" fillId="0" borderId="0" xfId="0" applyFont="1" applyFill="1" applyAlignment="1">
      <alignment horizontal="center" vertical="top" wrapText="1"/>
    </xf>
    <xf numFmtId="0" fontId="6" fillId="0" borderId="0" xfId="59" applyFont="1" applyFill="1" applyAlignment="1">
      <alignment horizontal="center" vertical="top"/>
      <protection/>
    </xf>
    <xf numFmtId="0" fontId="6" fillId="0" borderId="0" xfId="59" applyFont="1" applyFill="1" applyAlignment="1">
      <alignment horizontal="center" vertical="center"/>
      <protection/>
    </xf>
    <xf numFmtId="176" fontId="6" fillId="0" borderId="0" xfId="0" applyNumberFormat="1" applyFont="1" applyFill="1" applyAlignment="1" quotePrefix="1">
      <alignment horizontal="center" vertical="top" wrapText="1"/>
    </xf>
    <xf numFmtId="176"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xf>
    <xf numFmtId="0" fontId="7" fillId="0" borderId="0" xfId="0" applyFont="1" applyFill="1" applyAlignment="1">
      <alignment horizontal="justify" vertical="center" wrapText="1"/>
    </xf>
    <xf numFmtId="0" fontId="3" fillId="0" borderId="0" xfId="0" applyFont="1" applyFill="1" applyAlignment="1">
      <alignment horizontal="justify" wrapText="1"/>
    </xf>
    <xf numFmtId="0" fontId="5" fillId="0" borderId="0" xfId="0" applyFont="1" applyFill="1" applyAlignment="1" applyProtection="1">
      <alignment horizontal="justify" vertical="center" wrapText="1"/>
      <protection/>
    </xf>
    <xf numFmtId="0" fontId="5" fillId="0" borderId="0" xfId="0" applyFont="1" applyFill="1" applyAlignment="1" applyProtection="1">
      <alignment vertical="center" wrapText="1"/>
      <protection/>
    </xf>
    <xf numFmtId="0" fontId="5" fillId="0" borderId="0" xfId="0" applyFont="1" applyFill="1" applyAlignment="1">
      <alignment horizontal="justify" vertical="justify"/>
    </xf>
    <xf numFmtId="0" fontId="6" fillId="0" borderId="0" xfId="0" applyFont="1" applyFill="1" applyAlignment="1">
      <alignment horizontal="left" vertical="top" wrapText="1"/>
    </xf>
    <xf numFmtId="0" fontId="5" fillId="0" borderId="0" xfId="0" applyFont="1" applyFill="1" applyBorder="1" applyAlignment="1">
      <alignment horizontal="justify" vertical="top" wrapText="1"/>
    </xf>
    <xf numFmtId="0" fontId="5" fillId="0" borderId="0" xfId="0" applyFont="1" applyFill="1" applyAlignment="1">
      <alignment wrapText="1"/>
    </xf>
    <xf numFmtId="0" fontId="6" fillId="0" borderId="0" xfId="0" applyFont="1" applyFill="1" applyBorder="1" applyAlignment="1">
      <alignment wrapText="1"/>
    </xf>
    <xf numFmtId="0" fontId="5" fillId="0" borderId="0" xfId="0" applyFont="1" applyFill="1" applyBorder="1" applyAlignment="1">
      <alignment vertical="top" wrapText="1"/>
    </xf>
    <xf numFmtId="0" fontId="5" fillId="0" borderId="0" xfId="0" applyFont="1" applyFill="1" applyAlignment="1" quotePrefix="1">
      <alignment vertical="center"/>
    </xf>
    <xf numFmtId="0" fontId="5" fillId="0" borderId="0" xfId="0" applyFont="1" applyFill="1" applyAlignment="1">
      <alignment vertical="center"/>
    </xf>
    <xf numFmtId="0" fontId="5" fillId="0" borderId="0" xfId="0" applyFont="1" applyFill="1" applyBorder="1" applyAlignment="1">
      <alignment horizontal="left" vertical="top" wrapText="1"/>
    </xf>
    <xf numFmtId="0" fontId="5" fillId="0" borderId="0" xfId="0" applyFont="1" applyFill="1" applyAlignment="1">
      <alignment horizontal="left" wrapText="1"/>
    </xf>
    <xf numFmtId="0" fontId="5" fillId="0" borderId="0" xfId="0" applyFont="1" applyFill="1" applyBorder="1" applyAlignment="1">
      <alignment horizontal="justify" vertical="justify" wrapText="1"/>
    </xf>
    <xf numFmtId="41" fontId="5" fillId="0" borderId="20" xfId="0" applyNumberFormat="1" applyFont="1" applyFill="1" applyBorder="1" applyAlignment="1">
      <alignment horizontal="center" vertical="top" wrapText="1"/>
    </xf>
    <xf numFmtId="0" fontId="5" fillId="0" borderId="30" xfId="0" applyFont="1" applyFill="1" applyBorder="1" applyAlignment="1">
      <alignment/>
    </xf>
    <xf numFmtId="0" fontId="5" fillId="0" borderId="0" xfId="0" applyFont="1" applyFill="1" applyAlignment="1">
      <alignment horizontal="justify" vertical="center" wrapText="1"/>
    </xf>
    <xf numFmtId="0" fontId="5" fillId="0" borderId="0" xfId="0" applyFont="1" applyFill="1" applyAlignment="1" applyProtection="1">
      <alignment horizontal="justify" vertical="justify" wrapText="1"/>
      <protection locked="0"/>
    </xf>
    <xf numFmtId="0" fontId="6" fillId="0" borderId="0" xfId="0" applyFont="1" applyFill="1" applyAlignment="1">
      <alignment/>
    </xf>
    <xf numFmtId="0" fontId="5" fillId="0" borderId="0" xfId="0" applyFont="1" applyFill="1" applyAlignment="1">
      <alignment vertical="top" wrapText="1"/>
    </xf>
    <xf numFmtId="0" fontId="5" fillId="0" borderId="0" xfId="0" applyFont="1" applyFill="1" applyAlignment="1" applyProtection="1">
      <alignment horizontal="justify" vertical="top"/>
      <protection/>
    </xf>
    <xf numFmtId="0" fontId="6" fillId="0" borderId="0" xfId="0" applyFont="1" applyFill="1" applyAlignment="1" applyProtection="1">
      <alignment vertical="center" wrapText="1"/>
      <protection/>
    </xf>
    <xf numFmtId="0" fontId="5" fillId="0" borderId="0" xfId="0" applyFont="1" applyFill="1" applyAlignment="1">
      <alignment horizontal="justify" vertical="justify" wrapText="1"/>
    </xf>
    <xf numFmtId="0" fontId="5" fillId="0" borderId="30" xfId="0" applyFont="1" applyFill="1" applyBorder="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ash Flow 1 Qtr 30 Sep 2002" xfId="58"/>
    <cellStyle name="Normal_KLSE2001-4th Qtr"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38100</xdr:rowOff>
    </xdr:from>
    <xdr:to>
      <xdr:col>2</xdr:col>
      <xdr:colOff>885825</xdr:colOff>
      <xdr:row>5</xdr:row>
      <xdr:rowOff>133350</xdr:rowOff>
    </xdr:to>
    <xdr:pic>
      <xdr:nvPicPr>
        <xdr:cNvPr id="1" name="Picture 4"/>
        <xdr:cNvPicPr preferRelativeResize="1">
          <a:picLocks noChangeAspect="1"/>
        </xdr:cNvPicPr>
      </xdr:nvPicPr>
      <xdr:blipFill>
        <a:blip r:embed="rId1"/>
        <a:stretch>
          <a:fillRect/>
        </a:stretch>
      </xdr:blipFill>
      <xdr:spPr>
        <a:xfrm>
          <a:off x="3276600" y="600075"/>
          <a:ext cx="22098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2409825</xdr:colOff>
      <xdr:row>1</xdr:row>
      <xdr:rowOff>142875</xdr:rowOff>
    </xdr:from>
    <xdr:to>
      <xdr:col>0</xdr:col>
      <xdr:colOff>4010025</xdr:colOff>
      <xdr:row>3</xdr:row>
      <xdr:rowOff>114300</xdr:rowOff>
    </xdr:to>
    <xdr:pic>
      <xdr:nvPicPr>
        <xdr:cNvPr id="1" name="Picture 5"/>
        <xdr:cNvPicPr preferRelativeResize="1">
          <a:picLocks noChangeAspect="1"/>
        </xdr:cNvPicPr>
      </xdr:nvPicPr>
      <xdr:blipFill>
        <a:blip r:embed="rId1"/>
        <a:stretch>
          <a:fillRect/>
        </a:stretch>
      </xdr:blipFill>
      <xdr:spPr>
        <a:xfrm>
          <a:off x="2409825" y="3333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1</xdr:row>
      <xdr:rowOff>57150</xdr:rowOff>
    </xdr:from>
    <xdr:to>
      <xdr:col>4</xdr:col>
      <xdr:colOff>104775</xdr:colOff>
      <xdr:row>3</xdr:row>
      <xdr:rowOff>28575</xdr:rowOff>
    </xdr:to>
    <xdr:pic>
      <xdr:nvPicPr>
        <xdr:cNvPr id="1" name="Picture 7"/>
        <xdr:cNvPicPr preferRelativeResize="1">
          <a:picLocks noChangeAspect="1"/>
        </xdr:cNvPicPr>
      </xdr:nvPicPr>
      <xdr:blipFill>
        <a:blip r:embed="rId1"/>
        <a:stretch>
          <a:fillRect/>
        </a:stretch>
      </xdr:blipFill>
      <xdr:spPr>
        <a:xfrm>
          <a:off x="5086350" y="247650"/>
          <a:ext cx="1619250" cy="352425"/>
        </a:xfrm>
        <a:prstGeom prst="rect">
          <a:avLst/>
        </a:prstGeom>
        <a:noFill/>
        <a:ln w="9525" cmpd="sng">
          <a:noFill/>
        </a:ln>
      </xdr:spPr>
    </xdr:pic>
    <xdr:clientData/>
  </xdr:twoCellAnchor>
  <xdr:twoCellAnchor>
    <xdr:from>
      <xdr:col>6</xdr:col>
      <xdr:colOff>571500</xdr:colOff>
      <xdr:row>11</xdr:row>
      <xdr:rowOff>104775</xdr:rowOff>
    </xdr:from>
    <xdr:to>
      <xdr:col>7</xdr:col>
      <xdr:colOff>609600</xdr:colOff>
      <xdr:row>11</xdr:row>
      <xdr:rowOff>104775</xdr:rowOff>
    </xdr:to>
    <xdr:sp>
      <xdr:nvSpPr>
        <xdr:cNvPr id="2" name="Straight Arrow Connector 17"/>
        <xdr:cNvSpPr>
          <a:spLocks/>
        </xdr:cNvSpPr>
      </xdr:nvSpPr>
      <xdr:spPr>
        <a:xfrm>
          <a:off x="9172575" y="2362200"/>
          <a:ext cx="1066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428625</xdr:colOff>
      <xdr:row>11</xdr:row>
      <xdr:rowOff>123825</xdr:rowOff>
    </xdr:from>
    <xdr:to>
      <xdr:col>2</xdr:col>
      <xdr:colOff>685800</xdr:colOff>
      <xdr:row>11</xdr:row>
      <xdr:rowOff>123825</xdr:rowOff>
    </xdr:to>
    <xdr:sp>
      <xdr:nvSpPr>
        <xdr:cNvPr id="3" name="Straight Arrow Connector 18"/>
        <xdr:cNvSpPr>
          <a:spLocks/>
        </xdr:cNvSpPr>
      </xdr:nvSpPr>
      <xdr:spPr>
        <a:xfrm>
          <a:off x="4286250" y="2381250"/>
          <a:ext cx="1057275"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847725</xdr:colOff>
      <xdr:row>12</xdr:row>
      <xdr:rowOff>133350</xdr:rowOff>
    </xdr:from>
    <xdr:to>
      <xdr:col>5</xdr:col>
      <xdr:colOff>533400</xdr:colOff>
      <xdr:row>12</xdr:row>
      <xdr:rowOff>133350</xdr:rowOff>
    </xdr:to>
    <xdr:sp>
      <xdr:nvSpPr>
        <xdr:cNvPr id="4" name="Straight Arrow Connector 20"/>
        <xdr:cNvSpPr>
          <a:spLocks/>
        </xdr:cNvSpPr>
      </xdr:nvSpPr>
      <xdr:spPr>
        <a:xfrm>
          <a:off x="7448550" y="2628900"/>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12</xdr:row>
      <xdr:rowOff>133350</xdr:rowOff>
    </xdr:from>
    <xdr:to>
      <xdr:col>3</xdr:col>
      <xdr:colOff>352425</xdr:colOff>
      <xdr:row>12</xdr:row>
      <xdr:rowOff>133350</xdr:rowOff>
    </xdr:to>
    <xdr:sp>
      <xdr:nvSpPr>
        <xdr:cNvPr id="5" name="Straight Arrow Connector 21"/>
        <xdr:cNvSpPr>
          <a:spLocks/>
        </xdr:cNvSpPr>
      </xdr:nvSpPr>
      <xdr:spPr>
        <a:xfrm>
          <a:off x="5133975" y="2628900"/>
          <a:ext cx="76200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495300</xdr:colOff>
      <xdr:row>42</xdr:row>
      <xdr:rowOff>133350</xdr:rowOff>
    </xdr:from>
    <xdr:to>
      <xdr:col>7</xdr:col>
      <xdr:colOff>533400</xdr:colOff>
      <xdr:row>42</xdr:row>
      <xdr:rowOff>133350</xdr:rowOff>
    </xdr:to>
    <xdr:sp>
      <xdr:nvSpPr>
        <xdr:cNvPr id="6" name="Straight Arrow Connector 22"/>
        <xdr:cNvSpPr>
          <a:spLocks/>
        </xdr:cNvSpPr>
      </xdr:nvSpPr>
      <xdr:spPr>
        <a:xfrm>
          <a:off x="9096375" y="9115425"/>
          <a:ext cx="1066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476250</xdr:colOff>
      <xdr:row>42</xdr:row>
      <xdr:rowOff>142875</xdr:rowOff>
    </xdr:from>
    <xdr:to>
      <xdr:col>2</xdr:col>
      <xdr:colOff>742950</xdr:colOff>
      <xdr:row>42</xdr:row>
      <xdr:rowOff>142875</xdr:rowOff>
    </xdr:to>
    <xdr:sp>
      <xdr:nvSpPr>
        <xdr:cNvPr id="7" name="Straight Arrow Connector 23"/>
        <xdr:cNvSpPr>
          <a:spLocks/>
        </xdr:cNvSpPr>
      </xdr:nvSpPr>
      <xdr:spPr>
        <a:xfrm>
          <a:off x="4333875" y="9124950"/>
          <a:ext cx="1066800" cy="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857250</xdr:colOff>
      <xdr:row>43</xdr:row>
      <xdr:rowOff>104775</xdr:rowOff>
    </xdr:from>
    <xdr:to>
      <xdr:col>5</xdr:col>
      <xdr:colOff>542925</xdr:colOff>
      <xdr:row>43</xdr:row>
      <xdr:rowOff>114300</xdr:rowOff>
    </xdr:to>
    <xdr:sp>
      <xdr:nvSpPr>
        <xdr:cNvPr id="8" name="Straight Arrow Connector 24"/>
        <xdr:cNvSpPr>
          <a:spLocks/>
        </xdr:cNvSpPr>
      </xdr:nvSpPr>
      <xdr:spPr>
        <a:xfrm>
          <a:off x="7458075" y="9324975"/>
          <a:ext cx="7429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43</xdr:row>
      <xdr:rowOff>104775</xdr:rowOff>
    </xdr:from>
    <xdr:to>
      <xdr:col>3</xdr:col>
      <xdr:colOff>276225</xdr:colOff>
      <xdr:row>43</xdr:row>
      <xdr:rowOff>114300</xdr:rowOff>
    </xdr:to>
    <xdr:sp>
      <xdr:nvSpPr>
        <xdr:cNvPr id="9" name="Straight Arrow Connector 25"/>
        <xdr:cNvSpPr>
          <a:spLocks/>
        </xdr:cNvSpPr>
      </xdr:nvSpPr>
      <xdr:spPr>
        <a:xfrm>
          <a:off x="5067300" y="9324975"/>
          <a:ext cx="752475" cy="9525"/>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2495550</xdr:colOff>
      <xdr:row>1</xdr:row>
      <xdr:rowOff>152400</xdr:rowOff>
    </xdr:from>
    <xdr:to>
      <xdr:col>0</xdr:col>
      <xdr:colOff>4086225</xdr:colOff>
      <xdr:row>3</xdr:row>
      <xdr:rowOff>123825</xdr:rowOff>
    </xdr:to>
    <xdr:pic>
      <xdr:nvPicPr>
        <xdr:cNvPr id="1" name="Picture 3"/>
        <xdr:cNvPicPr preferRelativeResize="1">
          <a:picLocks noChangeAspect="1"/>
        </xdr:cNvPicPr>
      </xdr:nvPicPr>
      <xdr:blipFill>
        <a:blip r:embed="rId1"/>
        <a:stretch>
          <a:fillRect/>
        </a:stretch>
      </xdr:blipFill>
      <xdr:spPr>
        <a:xfrm>
          <a:off x="2495550" y="342900"/>
          <a:ext cx="15906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0</xdr:row>
      <xdr:rowOff>66675</xdr:rowOff>
    </xdr:from>
    <xdr:to>
      <xdr:col>8</xdr:col>
      <xdr:colOff>228600</xdr:colOff>
      <xdr:row>2</xdr:row>
      <xdr:rowOff>47625</xdr:rowOff>
    </xdr:to>
    <xdr:pic>
      <xdr:nvPicPr>
        <xdr:cNvPr id="1" name="Picture 5"/>
        <xdr:cNvPicPr preferRelativeResize="1">
          <a:picLocks noChangeAspect="1"/>
        </xdr:cNvPicPr>
      </xdr:nvPicPr>
      <xdr:blipFill>
        <a:blip r:embed="rId1"/>
        <a:stretch>
          <a:fillRect/>
        </a:stretch>
      </xdr:blipFill>
      <xdr:spPr>
        <a:xfrm>
          <a:off x="3810000" y="66675"/>
          <a:ext cx="16192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H56"/>
  <sheetViews>
    <sheetView zoomScaleSheetLayoutView="100" zoomScalePageLayoutView="0" workbookViewId="0" topLeftCell="A1">
      <selection activeCell="A14" sqref="A14"/>
    </sheetView>
  </sheetViews>
  <sheetFormatPr defaultColWidth="9.140625" defaultRowHeight="12.75"/>
  <cols>
    <col min="1" max="1" width="49.140625" style="2" customWidth="1"/>
    <col min="2" max="5" width="19.8515625" style="2" customWidth="1"/>
    <col min="6" max="6" width="10.00390625" style="2" bestFit="1" customWidth="1"/>
    <col min="7" max="7" width="10.421875" style="2" bestFit="1" customWidth="1"/>
    <col min="8" max="8" width="11.28125" style="2" customWidth="1"/>
    <col min="9" max="16384" width="9.140625" style="2" customWidth="1"/>
  </cols>
  <sheetData>
    <row r="2" spans="1:3" ht="16.5" customHeight="1">
      <c r="A2" s="3"/>
      <c r="B2" s="3"/>
      <c r="C2" s="3"/>
    </row>
    <row r="4" ht="15"/>
    <row r="5" ht="15"/>
    <row r="6" ht="15"/>
    <row r="8" spans="1:5" ht="21" customHeight="1">
      <c r="A8" s="320" t="s">
        <v>41</v>
      </c>
      <c r="B8" s="320"/>
      <c r="C8" s="320"/>
      <c r="D8" s="320"/>
      <c r="E8" s="320"/>
    </row>
    <row r="9" spans="1:5" ht="21" customHeight="1">
      <c r="A9" s="321" t="s">
        <v>1</v>
      </c>
      <c r="B9" s="321"/>
      <c r="C9" s="321"/>
      <c r="D9" s="321"/>
      <c r="E9" s="321"/>
    </row>
    <row r="10" spans="1:8" ht="21" customHeight="1">
      <c r="A10" s="322" t="s">
        <v>147</v>
      </c>
      <c r="B10" s="322"/>
      <c r="C10" s="322"/>
      <c r="D10" s="322"/>
      <c r="E10" s="322"/>
      <c r="G10" s="22"/>
      <c r="H10" s="22"/>
    </row>
    <row r="11" spans="1:8" ht="21" customHeight="1">
      <c r="A11" s="322" t="s">
        <v>197</v>
      </c>
      <c r="B11" s="322"/>
      <c r="C11" s="322"/>
      <c r="D11" s="322"/>
      <c r="E11" s="322"/>
      <c r="G11" s="22"/>
      <c r="H11" s="22"/>
    </row>
    <row r="12" spans="7:8" ht="15">
      <c r="G12" s="22"/>
      <c r="H12" s="22"/>
    </row>
    <row r="13" spans="1:8" ht="22.5" customHeight="1">
      <c r="A13" s="5"/>
      <c r="B13" s="318" t="s">
        <v>186</v>
      </c>
      <c r="C13" s="319"/>
      <c r="D13" s="318" t="s">
        <v>198</v>
      </c>
      <c r="E13" s="319"/>
      <c r="G13" s="22"/>
      <c r="H13" s="22"/>
    </row>
    <row r="14" spans="1:8" ht="22.5" customHeight="1">
      <c r="A14" s="6"/>
      <c r="B14" s="223" t="s">
        <v>199</v>
      </c>
      <c r="C14" s="224" t="s">
        <v>200</v>
      </c>
      <c r="D14" s="225" t="s">
        <v>199</v>
      </c>
      <c r="E14" s="224" t="s">
        <v>200</v>
      </c>
      <c r="G14" s="22"/>
      <c r="H14" s="22"/>
    </row>
    <row r="15" spans="1:8" ht="22.5" customHeight="1">
      <c r="A15" s="160"/>
      <c r="B15" s="226" t="s">
        <v>6</v>
      </c>
      <c r="C15" s="160" t="s">
        <v>6</v>
      </c>
      <c r="D15" s="226" t="s">
        <v>6</v>
      </c>
      <c r="E15" s="160" t="s">
        <v>6</v>
      </c>
      <c r="G15" s="214"/>
      <c r="H15" s="22"/>
    </row>
    <row r="16" spans="1:8" ht="19.5" customHeight="1">
      <c r="A16" s="7" t="s">
        <v>4</v>
      </c>
      <c r="B16" s="227">
        <v>34747</v>
      </c>
      <c r="C16" s="228">
        <v>33898</v>
      </c>
      <c r="D16" s="227">
        <v>97575</v>
      </c>
      <c r="E16" s="228">
        <v>92481</v>
      </c>
      <c r="G16" s="218"/>
      <c r="H16" s="143"/>
    </row>
    <row r="17" spans="1:8" ht="19.5" customHeight="1">
      <c r="A17" s="9" t="s">
        <v>82</v>
      </c>
      <c r="B17" s="229">
        <v>-18507</v>
      </c>
      <c r="C17" s="230">
        <v>-16928</v>
      </c>
      <c r="D17" s="229">
        <v>-51397</v>
      </c>
      <c r="E17" s="230">
        <v>-45949</v>
      </c>
      <c r="G17" s="214"/>
      <c r="H17" s="143"/>
    </row>
    <row r="18" spans="1:8" s="11" customFormat="1" ht="19.5" customHeight="1">
      <c r="A18" s="10" t="s">
        <v>80</v>
      </c>
      <c r="B18" s="231">
        <f>SUM(B16:B17)</f>
        <v>16240</v>
      </c>
      <c r="C18" s="232">
        <f>SUM(C16:C17)</f>
        <v>16970</v>
      </c>
      <c r="D18" s="231">
        <f>SUM(D16:D17)</f>
        <v>46178</v>
      </c>
      <c r="E18" s="232">
        <f>SUM(E16:E17)</f>
        <v>46532</v>
      </c>
      <c r="G18" s="219"/>
      <c r="H18" s="143"/>
    </row>
    <row r="19" spans="1:8" s="11" customFormat="1" ht="19.5" customHeight="1">
      <c r="A19" s="10"/>
      <c r="B19" s="231"/>
      <c r="C19" s="187"/>
      <c r="D19" s="231"/>
      <c r="E19" s="187"/>
      <c r="G19" s="215"/>
      <c r="H19" s="143"/>
    </row>
    <row r="20" spans="1:8" s="11" customFormat="1" ht="19.5" customHeight="1">
      <c r="A20" s="9" t="s">
        <v>81</v>
      </c>
      <c r="B20" s="233">
        <v>460</v>
      </c>
      <c r="C20" s="234">
        <v>277</v>
      </c>
      <c r="D20" s="233">
        <v>1274</v>
      </c>
      <c r="E20" s="234">
        <v>1069</v>
      </c>
      <c r="G20" s="214"/>
      <c r="H20" s="143"/>
    </row>
    <row r="21" spans="1:8" ht="19.5" customHeight="1">
      <c r="A21" s="9" t="s">
        <v>136</v>
      </c>
      <c r="B21" s="233">
        <v>-8604</v>
      </c>
      <c r="C21" s="234">
        <v>-8536</v>
      </c>
      <c r="D21" s="233">
        <v>-24290</v>
      </c>
      <c r="E21" s="234">
        <v>-22824</v>
      </c>
      <c r="G21" s="214"/>
      <c r="H21" s="143"/>
    </row>
    <row r="22" spans="1:8" ht="19.5" customHeight="1">
      <c r="A22" s="9" t="s">
        <v>54</v>
      </c>
      <c r="B22" s="233">
        <v>-2848</v>
      </c>
      <c r="C22" s="234">
        <v>-3324</v>
      </c>
      <c r="D22" s="233">
        <v>-8519</v>
      </c>
      <c r="E22" s="234">
        <v>-8963</v>
      </c>
      <c r="G22" s="214"/>
      <c r="H22" s="143"/>
    </row>
    <row r="23" spans="1:8" ht="19.5" customHeight="1">
      <c r="A23" s="9" t="s">
        <v>77</v>
      </c>
      <c r="B23" s="229">
        <v>-369</v>
      </c>
      <c r="C23" s="235">
        <v>-143</v>
      </c>
      <c r="D23" s="229">
        <v>-928</v>
      </c>
      <c r="E23" s="235">
        <v>-551</v>
      </c>
      <c r="G23" s="214"/>
      <c r="H23" s="143"/>
    </row>
    <row r="24" spans="1:8" ht="19.5" customHeight="1">
      <c r="A24" s="9"/>
      <c r="B24" s="234"/>
      <c r="C24" s="208"/>
      <c r="D24" s="234"/>
      <c r="E24" s="208"/>
      <c r="G24" s="214"/>
      <c r="H24" s="143"/>
    </row>
    <row r="25" spans="1:8" ht="19.5" customHeight="1">
      <c r="A25" s="10" t="s">
        <v>78</v>
      </c>
      <c r="B25" s="231">
        <f>SUM(B18:B23)</f>
        <v>4879</v>
      </c>
      <c r="C25" s="187">
        <f>SUM(C18:C23)</f>
        <v>5244</v>
      </c>
      <c r="D25" s="231">
        <f>SUM(D18:D23)</f>
        <v>13715</v>
      </c>
      <c r="E25" s="187">
        <f>SUM(E18:E23)</f>
        <v>15263</v>
      </c>
      <c r="G25" s="215"/>
      <c r="H25" s="143"/>
    </row>
    <row r="26" spans="1:8" ht="19.5" customHeight="1">
      <c r="A26" s="12" t="s">
        <v>55</v>
      </c>
      <c r="B26" s="236">
        <v>-290</v>
      </c>
      <c r="C26" s="236">
        <v>-321</v>
      </c>
      <c r="D26" s="236">
        <v>-988</v>
      </c>
      <c r="E26" s="236">
        <v>-787</v>
      </c>
      <c r="G26" s="143"/>
      <c r="H26" s="143"/>
    </row>
    <row r="27" spans="1:8" ht="19.5" customHeight="1">
      <c r="A27" s="12" t="s">
        <v>99</v>
      </c>
      <c r="B27" s="236">
        <v>0</v>
      </c>
      <c r="C27" s="236">
        <v>0</v>
      </c>
      <c r="D27" s="236">
        <v>0</v>
      </c>
      <c r="E27" s="236">
        <v>-7</v>
      </c>
      <c r="G27" s="143"/>
      <c r="H27" s="143"/>
    </row>
    <row r="28" spans="1:8" ht="19.5" customHeight="1">
      <c r="A28" s="12"/>
      <c r="B28" s="237"/>
      <c r="C28" s="237"/>
      <c r="D28" s="237"/>
      <c r="E28" s="237"/>
      <c r="G28" s="143"/>
      <c r="H28" s="143"/>
    </row>
    <row r="29" spans="1:8" s="11" customFormat="1" ht="19.5" customHeight="1">
      <c r="A29" s="277" t="s">
        <v>23</v>
      </c>
      <c r="B29" s="231">
        <f>SUM(B25:B27)</f>
        <v>4589</v>
      </c>
      <c r="C29" s="187">
        <f>SUM(C25:C27)</f>
        <v>4923</v>
      </c>
      <c r="D29" s="231">
        <f>SUM(D25:D27)</f>
        <v>12727</v>
      </c>
      <c r="E29" s="187">
        <f>SUM(E25:E27)</f>
        <v>14469</v>
      </c>
      <c r="F29" s="278"/>
      <c r="G29" s="218"/>
      <c r="H29" s="143"/>
    </row>
    <row r="30" spans="1:8" ht="19.5" customHeight="1">
      <c r="A30" s="13" t="s">
        <v>11</v>
      </c>
      <c r="B30" s="233">
        <v>-1132</v>
      </c>
      <c r="C30" s="208">
        <v>-1491</v>
      </c>
      <c r="D30" s="233">
        <v>-3205</v>
      </c>
      <c r="E30" s="208">
        <v>-3888</v>
      </c>
      <c r="G30" s="214"/>
      <c r="H30" s="143"/>
    </row>
    <row r="31" spans="1:8" ht="19.5" customHeight="1">
      <c r="A31" s="13"/>
      <c r="B31" s="238"/>
      <c r="C31" s="238"/>
      <c r="D31" s="238"/>
      <c r="E31" s="238"/>
      <c r="G31" s="214"/>
      <c r="H31" s="143"/>
    </row>
    <row r="32" spans="1:8" ht="19.5" customHeight="1" thickBot="1">
      <c r="A32" s="10" t="s">
        <v>75</v>
      </c>
      <c r="B32" s="239">
        <f>SUM(B29:B30)</f>
        <v>3457</v>
      </c>
      <c r="C32" s="239">
        <f>SUM(C29:C30)</f>
        <v>3432</v>
      </c>
      <c r="D32" s="239">
        <f>SUM(D29:D30)</f>
        <v>9522</v>
      </c>
      <c r="E32" s="239">
        <f>SUM(E29:E30)</f>
        <v>10581</v>
      </c>
      <c r="G32" s="215"/>
      <c r="H32" s="143"/>
    </row>
    <row r="33" spans="1:8" ht="19.5" customHeight="1" thickTop="1">
      <c r="A33" s="9"/>
      <c r="B33" s="240"/>
      <c r="C33" s="241"/>
      <c r="D33" s="240"/>
      <c r="E33" s="241"/>
      <c r="G33" s="22"/>
      <c r="H33" s="22"/>
    </row>
    <row r="34" spans="1:8" ht="19.5" customHeight="1">
      <c r="A34" s="10" t="s">
        <v>56</v>
      </c>
      <c r="B34" s="234"/>
      <c r="C34" s="208"/>
      <c r="D34" s="234"/>
      <c r="E34" s="208"/>
      <c r="G34" s="22"/>
      <c r="H34" s="22"/>
    </row>
    <row r="35" spans="1:8" ht="19.5" customHeight="1">
      <c r="A35" s="13" t="s">
        <v>60</v>
      </c>
      <c r="B35" s="234">
        <v>3385</v>
      </c>
      <c r="C35" s="208">
        <v>3437</v>
      </c>
      <c r="D35" s="234">
        <v>9390</v>
      </c>
      <c r="E35" s="208">
        <v>10612</v>
      </c>
      <c r="G35" s="22"/>
      <c r="H35" s="143"/>
    </row>
    <row r="36" spans="1:8" ht="19.5" customHeight="1">
      <c r="A36" s="9" t="s">
        <v>17</v>
      </c>
      <c r="B36" s="234">
        <v>72</v>
      </c>
      <c r="C36" s="242">
        <v>-5</v>
      </c>
      <c r="D36" s="234">
        <v>132</v>
      </c>
      <c r="E36" s="242">
        <v>-31</v>
      </c>
      <c r="G36" s="22"/>
      <c r="H36" s="143"/>
    </row>
    <row r="37" spans="1:8" ht="19.5" customHeight="1" thickBot="1">
      <c r="A37" s="10"/>
      <c r="B37" s="239">
        <f>SUM(B35:B36)</f>
        <v>3457</v>
      </c>
      <c r="C37" s="243">
        <f>SUM(C35:C36)</f>
        <v>3432</v>
      </c>
      <c r="D37" s="239">
        <f>SUM(D35:D36)</f>
        <v>9522</v>
      </c>
      <c r="E37" s="243">
        <f>SUM(E35:E36)</f>
        <v>10581</v>
      </c>
      <c r="G37" s="22"/>
      <c r="H37" s="22"/>
    </row>
    <row r="38" spans="1:5" ht="19.5" customHeight="1" thickTop="1">
      <c r="A38" s="9"/>
      <c r="B38" s="187"/>
      <c r="C38" s="208"/>
      <c r="D38" s="187"/>
      <c r="E38" s="208"/>
    </row>
    <row r="39" spans="1:5" ht="33.75" customHeight="1">
      <c r="A39" s="12" t="s">
        <v>105</v>
      </c>
      <c r="B39" s="200"/>
      <c r="C39" s="208"/>
      <c r="D39" s="200"/>
      <c r="E39" s="208"/>
    </row>
    <row r="40" spans="1:5" ht="19.5" customHeight="1">
      <c r="A40" s="10" t="s">
        <v>106</v>
      </c>
      <c r="B40" s="200">
        <f>NOTES!G234</f>
        <v>3.490374403233623</v>
      </c>
      <c r="C40" s="209">
        <f>NOTES!I234</f>
        <v>3.5833064003252812</v>
      </c>
      <c r="D40" s="200">
        <f>NOTES!K234</f>
        <v>9.696506572765106</v>
      </c>
      <c r="E40" s="209">
        <f>NOTES!M234</f>
        <v>11.063732185118385</v>
      </c>
    </row>
    <row r="41" spans="1:5" ht="19.5" customHeight="1">
      <c r="A41" s="14" t="s">
        <v>107</v>
      </c>
      <c r="B41" s="188">
        <f>NOTES!G250</f>
        <v>3.490374403233623</v>
      </c>
      <c r="C41" s="188">
        <f>NOTES!I250</f>
        <v>3.5786054163239385</v>
      </c>
      <c r="D41" s="188">
        <f>NOTES!K250</f>
        <v>9.696506572765106</v>
      </c>
      <c r="E41" s="188">
        <f>NOTES!M250</f>
        <v>11.04921753797778</v>
      </c>
    </row>
    <row r="42" spans="1:3" ht="15">
      <c r="A42" s="15"/>
      <c r="B42" s="16"/>
      <c r="C42" s="16"/>
    </row>
    <row r="43" spans="1:3" ht="15">
      <c r="A43" s="15"/>
      <c r="B43" s="16"/>
      <c r="C43" s="16"/>
    </row>
    <row r="44" spans="1:5" ht="40.5" customHeight="1">
      <c r="A44" s="317" t="s">
        <v>148</v>
      </c>
      <c r="B44" s="317"/>
      <c r="C44" s="317"/>
      <c r="D44" s="317"/>
      <c r="E44" s="317"/>
    </row>
    <row r="45" spans="1:3" ht="15">
      <c r="A45" s="207"/>
      <c r="B45" s="207"/>
      <c r="C45" s="207"/>
    </row>
    <row r="46" spans="1:3" ht="15">
      <c r="A46" s="15"/>
      <c r="B46" s="16"/>
      <c r="C46" s="16"/>
    </row>
    <row r="47" spans="1:3" ht="15">
      <c r="A47" s="15"/>
      <c r="B47" s="16"/>
      <c r="C47" s="16"/>
    </row>
    <row r="48" spans="1:3" ht="15">
      <c r="A48" s="15"/>
      <c r="B48" s="16"/>
      <c r="C48" s="16"/>
    </row>
    <row r="49" spans="1:3" ht="15">
      <c r="A49" s="15"/>
      <c r="B49" s="16"/>
      <c r="C49" s="16"/>
    </row>
    <row r="50" spans="1:3" ht="15">
      <c r="A50" s="17"/>
      <c r="C50" s="18"/>
    </row>
    <row r="51" spans="1:3" ht="15">
      <c r="A51" s="17"/>
      <c r="B51" s="19"/>
      <c r="C51" s="18"/>
    </row>
    <row r="52" spans="1:3" ht="15">
      <c r="A52" s="17"/>
      <c r="B52" s="19"/>
      <c r="C52" s="18"/>
    </row>
    <row r="53" spans="2:3" ht="15">
      <c r="B53" s="20"/>
      <c r="C53" s="18"/>
    </row>
    <row r="54" spans="2:3" ht="15">
      <c r="B54" s="20"/>
      <c r="C54" s="18"/>
    </row>
    <row r="55" spans="1:3" ht="15">
      <c r="A55" s="17"/>
      <c r="C55" s="18"/>
    </row>
    <row r="56" spans="1:3" ht="15">
      <c r="A56" s="17"/>
      <c r="B56" s="21"/>
      <c r="C56" s="18"/>
    </row>
  </sheetData>
  <sheetProtection/>
  <mergeCells count="7">
    <mergeCell ref="A44:E44"/>
    <mergeCell ref="D13:E13"/>
    <mergeCell ref="A8:E8"/>
    <mergeCell ref="A9:E9"/>
    <mergeCell ref="A10:E10"/>
    <mergeCell ref="A11:E11"/>
    <mergeCell ref="B13:C13"/>
  </mergeCells>
  <printOptions horizontalCentered="1"/>
  <pageMargins left="0.25" right="0.25" top="0.5" bottom="0.5" header="0.5" footer="0.5"/>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F101"/>
  <sheetViews>
    <sheetView zoomScaleSheetLayoutView="75" zoomScalePageLayoutView="0" workbookViewId="0" topLeftCell="A1">
      <selection activeCell="A28" sqref="A28"/>
    </sheetView>
  </sheetViews>
  <sheetFormatPr defaultColWidth="9.140625" defaultRowHeight="12.75"/>
  <cols>
    <col min="1" max="1" width="63.140625" style="2" customWidth="1"/>
    <col min="2" max="2" width="17.28125" style="2" customWidth="1"/>
    <col min="3" max="3" width="4.8515625" style="2" customWidth="1"/>
    <col min="4" max="4" width="17.140625" style="2" customWidth="1"/>
    <col min="5" max="5" width="9.140625" style="2" customWidth="1"/>
    <col min="6" max="6" width="10.57421875" style="22" bestFit="1" customWidth="1"/>
    <col min="7" max="16384" width="9.140625" style="2" customWidth="1"/>
  </cols>
  <sheetData>
    <row r="2" ht="15"/>
    <row r="3" ht="15"/>
    <row r="4" ht="15"/>
    <row r="6" spans="1:4" ht="18.75" customHeight="1">
      <c r="A6" s="320" t="s">
        <v>42</v>
      </c>
      <c r="B6" s="320"/>
      <c r="C6" s="320"/>
      <c r="D6" s="320"/>
    </row>
    <row r="7" spans="1:4" ht="15.75" customHeight="1">
      <c r="A7" s="323" t="s">
        <v>1</v>
      </c>
      <c r="B7" s="323"/>
      <c r="C7" s="323"/>
      <c r="D7" s="323"/>
    </row>
    <row r="8" spans="1:4" ht="15.75">
      <c r="A8" s="324" t="s">
        <v>116</v>
      </c>
      <c r="B8" s="324"/>
      <c r="C8" s="324"/>
      <c r="D8" s="324"/>
    </row>
    <row r="9" spans="1:5" ht="15.75">
      <c r="A9" s="324" t="s">
        <v>201</v>
      </c>
      <c r="B9" s="324"/>
      <c r="C9" s="324"/>
      <c r="D9" s="324"/>
      <c r="E9" s="2" t="s">
        <v>96</v>
      </c>
    </row>
    <row r="10" spans="1:4" ht="15.75">
      <c r="A10" s="23"/>
      <c r="B10" s="23"/>
      <c r="C10" s="23"/>
      <c r="D10" s="23"/>
    </row>
    <row r="11" spans="1:4" ht="15.75">
      <c r="A11" s="21"/>
      <c r="B11" s="24" t="s">
        <v>101</v>
      </c>
      <c r="C11" s="24"/>
      <c r="D11" s="189" t="s">
        <v>101</v>
      </c>
    </row>
    <row r="12" spans="1:4" ht="15.75">
      <c r="A12" s="21"/>
      <c r="B12" s="25" t="s">
        <v>199</v>
      </c>
      <c r="C12" s="25"/>
      <c r="D12" s="25" t="s">
        <v>188</v>
      </c>
    </row>
    <row r="13" spans="1:4" ht="15.75">
      <c r="A13" s="21"/>
      <c r="B13" s="24" t="s">
        <v>6</v>
      </c>
      <c r="C13" s="24"/>
      <c r="D13" s="189" t="s">
        <v>6</v>
      </c>
    </row>
    <row r="14" spans="1:4" ht="15.75">
      <c r="A14" s="21"/>
      <c r="B14" s="23" t="s">
        <v>139</v>
      </c>
      <c r="C14" s="24"/>
      <c r="D14" s="23" t="s">
        <v>138</v>
      </c>
    </row>
    <row r="15" spans="1:4" ht="16.5" customHeight="1">
      <c r="A15" s="26" t="s">
        <v>108</v>
      </c>
      <c r="B15" s="23"/>
      <c r="C15" s="24"/>
      <c r="D15" s="23"/>
    </row>
    <row r="16" spans="1:4" ht="16.5" customHeight="1">
      <c r="A16" s="21"/>
      <c r="B16" s="24"/>
      <c r="C16" s="24"/>
      <c r="D16" s="189"/>
    </row>
    <row r="17" spans="1:6" ht="16.5" customHeight="1">
      <c r="A17" s="21" t="s">
        <v>72</v>
      </c>
      <c r="B17" s="18">
        <v>54565</v>
      </c>
      <c r="C17" s="18"/>
      <c r="D17" s="27">
        <v>53421</v>
      </c>
      <c r="F17" s="18"/>
    </row>
    <row r="18" spans="1:6" ht="16.5" customHeight="1">
      <c r="A18" s="21" t="s">
        <v>131</v>
      </c>
      <c r="B18" s="18">
        <v>16260</v>
      </c>
      <c r="C18" s="18"/>
      <c r="D18" s="27">
        <v>16738</v>
      </c>
      <c r="F18" s="18"/>
    </row>
    <row r="19" spans="1:6" ht="16.5" customHeight="1">
      <c r="A19" s="21" t="s">
        <v>83</v>
      </c>
      <c r="B19" s="18">
        <v>592</v>
      </c>
      <c r="C19" s="18"/>
      <c r="D19" s="18">
        <v>597</v>
      </c>
      <c r="F19" s="18"/>
    </row>
    <row r="20" spans="1:6" ht="16.5" customHeight="1">
      <c r="A20" s="21" t="s">
        <v>149</v>
      </c>
      <c r="B20" s="18">
        <v>0</v>
      </c>
      <c r="C20" s="18"/>
      <c r="D20" s="18">
        <v>0</v>
      </c>
      <c r="F20" s="18"/>
    </row>
    <row r="21" spans="1:6" ht="16.5" customHeight="1">
      <c r="A21" s="26" t="s">
        <v>109</v>
      </c>
      <c r="B21" s="190">
        <f>SUM(B17:B20)</f>
        <v>71417</v>
      </c>
      <c r="C21" s="18"/>
      <c r="D21" s="190">
        <f>SUM(D17:D20)</f>
        <v>70756</v>
      </c>
      <c r="F21" s="18"/>
    </row>
    <row r="22" spans="1:6" ht="16.5" customHeight="1">
      <c r="A22" s="17"/>
      <c r="B22" s="18"/>
      <c r="C22" s="18"/>
      <c r="D22" s="191"/>
      <c r="F22" s="18"/>
    </row>
    <row r="23" spans="1:6" ht="16.5" customHeight="1">
      <c r="A23" s="21" t="s">
        <v>15</v>
      </c>
      <c r="B23" s="18">
        <v>35804</v>
      </c>
      <c r="C23" s="18"/>
      <c r="D23" s="18">
        <v>42063</v>
      </c>
      <c r="F23" s="18"/>
    </row>
    <row r="24" spans="1:6" ht="16.5" customHeight="1">
      <c r="A24" s="21" t="s">
        <v>84</v>
      </c>
      <c r="B24" s="18">
        <v>36601</v>
      </c>
      <c r="C24" s="18"/>
      <c r="D24" s="18">
        <v>33953</v>
      </c>
      <c r="F24" s="18"/>
    </row>
    <row r="25" spans="1:6" ht="16.5" customHeight="1">
      <c r="A25" s="21" t="s">
        <v>85</v>
      </c>
      <c r="B25" s="18">
        <v>8544</v>
      </c>
      <c r="C25" s="18"/>
      <c r="D25" s="18">
        <v>5771</v>
      </c>
      <c r="F25" s="18"/>
    </row>
    <row r="26" spans="1:6" ht="16.5" customHeight="1">
      <c r="A26" s="202" t="s">
        <v>146</v>
      </c>
      <c r="B26" s="18">
        <v>148</v>
      </c>
      <c r="C26" s="18"/>
      <c r="D26" s="18">
        <v>28</v>
      </c>
      <c r="F26" s="18"/>
    </row>
    <row r="27" spans="1:6" ht="16.5" customHeight="1">
      <c r="A27" s="202" t="s">
        <v>150</v>
      </c>
      <c r="B27" s="18">
        <v>219</v>
      </c>
      <c r="C27" s="18"/>
      <c r="D27" s="18">
        <v>309</v>
      </c>
      <c r="F27" s="18"/>
    </row>
    <row r="28" spans="1:6" ht="16.5" customHeight="1">
      <c r="A28" s="21" t="s">
        <v>86</v>
      </c>
      <c r="B28" s="18">
        <v>44825</v>
      </c>
      <c r="C28" s="18"/>
      <c r="D28" s="18">
        <v>16776</v>
      </c>
      <c r="F28" s="18"/>
    </row>
    <row r="29" spans="1:6" ht="16.5" customHeight="1">
      <c r="A29" s="26" t="s">
        <v>110</v>
      </c>
      <c r="B29" s="190">
        <f>SUM(B23:B28)</f>
        <v>126141</v>
      </c>
      <c r="C29" s="18"/>
      <c r="D29" s="192">
        <f>SUM(D23:D28)</f>
        <v>98900</v>
      </c>
      <c r="F29" s="18"/>
    </row>
    <row r="30" spans="1:6" ht="16.5" customHeight="1">
      <c r="A30" s="21"/>
      <c r="B30" s="18"/>
      <c r="C30" s="18"/>
      <c r="D30" s="28"/>
      <c r="F30" s="18"/>
    </row>
    <row r="31" spans="1:6" ht="16.5" customHeight="1" thickBot="1">
      <c r="A31" s="26" t="s">
        <v>57</v>
      </c>
      <c r="B31" s="193">
        <f>B21+B29</f>
        <v>197558</v>
      </c>
      <c r="C31" s="29"/>
      <c r="D31" s="194">
        <f>D21+D29</f>
        <v>169656</v>
      </c>
      <c r="F31" s="29"/>
    </row>
    <row r="32" spans="1:6" ht="16.5" customHeight="1" thickTop="1">
      <c r="A32" s="21"/>
      <c r="B32" s="18"/>
      <c r="C32" s="18"/>
      <c r="D32" s="28"/>
      <c r="F32" s="18"/>
    </row>
    <row r="33" spans="1:6" ht="16.5" customHeight="1">
      <c r="A33" s="26" t="s">
        <v>58</v>
      </c>
      <c r="B33" s="18"/>
      <c r="C33" s="18"/>
      <c r="D33" s="28"/>
      <c r="F33" s="18"/>
    </row>
    <row r="34" spans="1:6" ht="16.5" customHeight="1">
      <c r="A34" s="21"/>
      <c r="B34" s="18"/>
      <c r="C34" s="18"/>
      <c r="D34" s="28"/>
      <c r="F34" s="18"/>
    </row>
    <row r="35" spans="1:6" ht="16.5" customHeight="1">
      <c r="A35" s="21" t="s">
        <v>87</v>
      </c>
      <c r="B35" s="18">
        <v>96981</v>
      </c>
      <c r="C35" s="18"/>
      <c r="D35" s="18">
        <v>69051</v>
      </c>
      <c r="E35" s="8"/>
      <c r="F35" s="18"/>
    </row>
    <row r="36" spans="1:6" ht="16.5" customHeight="1">
      <c r="A36" s="21" t="s">
        <v>151</v>
      </c>
      <c r="B36" s="18">
        <v>209</v>
      </c>
      <c r="C36" s="18"/>
      <c r="D36" s="18">
        <v>481</v>
      </c>
      <c r="E36" s="8"/>
      <c r="F36" s="18"/>
    </row>
    <row r="37" spans="1:6" ht="16.5" customHeight="1">
      <c r="A37" s="21" t="s">
        <v>16</v>
      </c>
      <c r="B37" s="18">
        <v>6753</v>
      </c>
      <c r="C37" s="18"/>
      <c r="D37" s="18">
        <v>6997</v>
      </c>
      <c r="F37" s="18"/>
    </row>
    <row r="38" spans="1:6" ht="16.5" customHeight="1">
      <c r="A38" s="21" t="s">
        <v>152</v>
      </c>
      <c r="B38" s="18">
        <v>46224</v>
      </c>
      <c r="C38" s="18"/>
      <c r="D38" s="18">
        <v>47640</v>
      </c>
      <c r="F38" s="18"/>
    </row>
    <row r="39" spans="1:6" ht="16.5" customHeight="1">
      <c r="A39" s="30"/>
      <c r="B39" s="18"/>
      <c r="C39" s="18"/>
      <c r="D39" s="18"/>
      <c r="F39" s="18"/>
    </row>
    <row r="40" spans="1:6" ht="16.5" customHeight="1">
      <c r="A40" s="31" t="s">
        <v>111</v>
      </c>
      <c r="B40" s="195">
        <f>SUM(B35:B39)</f>
        <v>150167</v>
      </c>
      <c r="C40" s="18"/>
      <c r="D40" s="195">
        <f>SUM(D35:D39)</f>
        <v>124169</v>
      </c>
      <c r="E40" s="8"/>
      <c r="F40" s="18"/>
    </row>
    <row r="41" spans="1:6" ht="16.5" customHeight="1">
      <c r="A41" s="21" t="s">
        <v>17</v>
      </c>
      <c r="B41" s="196">
        <v>1700</v>
      </c>
      <c r="C41" s="32"/>
      <c r="D41" s="196">
        <v>1273</v>
      </c>
      <c r="F41" s="33"/>
    </row>
    <row r="42" spans="1:6" ht="16.5" customHeight="1">
      <c r="A42" s="26" t="s">
        <v>112</v>
      </c>
      <c r="B42" s="196">
        <f>SUM(B40:B41)</f>
        <v>151867</v>
      </c>
      <c r="C42" s="32"/>
      <c r="D42" s="196">
        <f>SUM(D40:D41)</f>
        <v>125442</v>
      </c>
      <c r="F42" s="33"/>
    </row>
    <row r="43" spans="1:6" ht="16.5" customHeight="1">
      <c r="A43" s="21"/>
      <c r="B43" s="18"/>
      <c r="C43" s="18"/>
      <c r="D43" s="28"/>
      <c r="F43" s="18"/>
    </row>
    <row r="44" spans="1:6" ht="16.5" customHeight="1">
      <c r="A44" s="21" t="s">
        <v>88</v>
      </c>
      <c r="B44" s="18">
        <v>3755</v>
      </c>
      <c r="C44" s="18"/>
      <c r="D44" s="18">
        <v>3526</v>
      </c>
      <c r="F44" s="18"/>
    </row>
    <row r="45" spans="1:6" ht="16.5" customHeight="1">
      <c r="A45" s="21" t="s">
        <v>89</v>
      </c>
      <c r="B45" s="18">
        <v>14166</v>
      </c>
      <c r="C45" s="18"/>
      <c r="D45" s="18">
        <v>16893</v>
      </c>
      <c r="F45" s="18"/>
    </row>
    <row r="46" spans="1:6" ht="16.5" customHeight="1">
      <c r="A46" s="21" t="s">
        <v>90</v>
      </c>
      <c r="B46" s="18">
        <v>1188</v>
      </c>
      <c r="C46" s="18"/>
      <c r="D46" s="18">
        <v>856</v>
      </c>
      <c r="F46" s="18"/>
    </row>
    <row r="47" spans="1:6" ht="16.5" customHeight="1">
      <c r="A47" s="26" t="s">
        <v>113</v>
      </c>
      <c r="B47" s="190">
        <f>SUM(B44:B46)</f>
        <v>19109</v>
      </c>
      <c r="C47" s="18"/>
      <c r="D47" s="190">
        <f>SUM(D44:D46)</f>
        <v>21275</v>
      </c>
      <c r="F47" s="18"/>
    </row>
    <row r="48" spans="1:6" ht="16.5" customHeight="1">
      <c r="A48" s="21"/>
      <c r="B48" s="18"/>
      <c r="C48" s="18"/>
      <c r="D48" s="28"/>
      <c r="F48" s="18"/>
    </row>
    <row r="49" spans="1:6" ht="16.5" customHeight="1">
      <c r="A49" s="21" t="s">
        <v>91</v>
      </c>
      <c r="B49" s="18">
        <v>7397</v>
      </c>
      <c r="C49" s="18"/>
      <c r="D49" s="27">
        <v>5013</v>
      </c>
      <c r="F49" s="18"/>
    </row>
    <row r="50" spans="1:6" ht="16.5" customHeight="1">
      <c r="A50" s="21" t="s">
        <v>92</v>
      </c>
      <c r="B50" s="18">
        <v>10012</v>
      </c>
      <c r="C50" s="18"/>
      <c r="D50" s="27">
        <v>7607</v>
      </c>
      <c r="F50" s="18"/>
    </row>
    <row r="51" spans="1:6" ht="16.5" customHeight="1">
      <c r="A51" s="21" t="s">
        <v>153</v>
      </c>
      <c r="B51" s="18">
        <v>3381</v>
      </c>
      <c r="C51" s="18"/>
      <c r="D51" s="18">
        <v>3595</v>
      </c>
      <c r="F51" s="18"/>
    </row>
    <row r="52" spans="1:6" ht="16.5" customHeight="1">
      <c r="A52" s="17" t="s">
        <v>89</v>
      </c>
      <c r="B52" s="18">
        <v>4402</v>
      </c>
      <c r="C52" s="18"/>
      <c r="D52" s="18">
        <v>2380</v>
      </c>
      <c r="F52" s="18"/>
    </row>
    <row r="53" spans="1:6" ht="16.5" customHeight="1">
      <c r="A53" s="17" t="s">
        <v>154</v>
      </c>
      <c r="B53" s="18">
        <v>390</v>
      </c>
      <c r="C53" s="18"/>
      <c r="D53" s="18">
        <v>1844</v>
      </c>
      <c r="F53" s="18"/>
    </row>
    <row r="54" spans="1:6" ht="16.5" customHeight="1">
      <c r="A54" s="17" t="s">
        <v>43</v>
      </c>
      <c r="B54" s="18">
        <v>1000</v>
      </c>
      <c r="C54" s="18"/>
      <c r="D54" s="18">
        <v>2500</v>
      </c>
      <c r="F54" s="18"/>
    </row>
    <row r="55" spans="1:6" ht="16.5" customHeight="1">
      <c r="A55" s="26" t="s">
        <v>114</v>
      </c>
      <c r="B55" s="190">
        <f>SUM(B49:B54)</f>
        <v>26582</v>
      </c>
      <c r="C55" s="18"/>
      <c r="D55" s="190">
        <f>SUM(D49:D54)</f>
        <v>22939</v>
      </c>
      <c r="F55" s="18"/>
    </row>
    <row r="56" spans="1:6" ht="16.5" customHeight="1">
      <c r="A56" s="34"/>
      <c r="B56" s="18"/>
      <c r="C56" s="18"/>
      <c r="D56" s="18"/>
      <c r="F56" s="18"/>
    </row>
    <row r="57" spans="1:6" ht="16.5" customHeight="1" thickBot="1">
      <c r="A57" s="26" t="s">
        <v>115</v>
      </c>
      <c r="B57" s="193">
        <f>B47+B55</f>
        <v>45691</v>
      </c>
      <c r="C57" s="29"/>
      <c r="D57" s="193">
        <f>D47+D55</f>
        <v>44214</v>
      </c>
      <c r="F57" s="29"/>
    </row>
    <row r="58" spans="1:6" ht="16.5" customHeight="1" thickTop="1">
      <c r="A58" s="21"/>
      <c r="B58" s="18"/>
      <c r="C58" s="18"/>
      <c r="D58" s="191"/>
      <c r="F58" s="18"/>
    </row>
    <row r="59" spans="1:6" ht="16.5" customHeight="1" thickBot="1">
      <c r="A59" s="26" t="s">
        <v>59</v>
      </c>
      <c r="B59" s="193">
        <f>B42+B57</f>
        <v>197558</v>
      </c>
      <c r="C59" s="18"/>
      <c r="D59" s="197">
        <f>D42+D57</f>
        <v>169656</v>
      </c>
      <c r="F59" s="29"/>
    </row>
    <row r="60" spans="1:6" ht="15.75" thickTop="1">
      <c r="A60" s="21"/>
      <c r="B60" s="198"/>
      <c r="C60" s="35"/>
      <c r="D60" s="198"/>
      <c r="F60" s="35"/>
    </row>
    <row r="61" spans="1:6" ht="35.25" customHeight="1">
      <c r="A61" s="36" t="s">
        <v>117</v>
      </c>
      <c r="B61" s="37">
        <f>B40/B35</f>
        <v>1.5484167001783855</v>
      </c>
      <c r="C61" s="37"/>
      <c r="D61" s="37">
        <f>D40/D35</f>
        <v>1.7982216043214436</v>
      </c>
      <c r="F61" s="37"/>
    </row>
    <row r="62" spans="1:4" ht="15">
      <c r="A62" s="21"/>
      <c r="B62" s="18"/>
      <c r="C62" s="18"/>
      <c r="D62" s="199"/>
    </row>
    <row r="63" spans="1:4" ht="15">
      <c r="A63" s="21"/>
      <c r="B63" s="18"/>
      <c r="C63" s="18"/>
      <c r="D63" s="199"/>
    </row>
    <row r="64" spans="1:4" ht="36" customHeight="1">
      <c r="A64" s="317" t="s">
        <v>155</v>
      </c>
      <c r="B64" s="317"/>
      <c r="C64" s="317"/>
      <c r="D64" s="317"/>
    </row>
    <row r="65" spans="1:4" ht="15">
      <c r="A65" s="279"/>
      <c r="B65" s="279"/>
      <c r="C65" s="279"/>
      <c r="D65" s="279"/>
    </row>
    <row r="66" spans="1:4" ht="15">
      <c r="A66" s="38"/>
      <c r="B66" s="18">
        <f>B31-B59</f>
        <v>0</v>
      </c>
      <c r="C66" s="18"/>
      <c r="D66" s="18">
        <f>D31-D59</f>
        <v>0</v>
      </c>
    </row>
    <row r="67" spans="1:4" ht="15">
      <c r="A67" s="38"/>
      <c r="B67" s="18"/>
      <c r="C67" s="18"/>
      <c r="D67" s="199"/>
    </row>
    <row r="75" spans="1:4" ht="15">
      <c r="A75" s="38"/>
      <c r="B75" s="18"/>
      <c r="C75" s="18"/>
      <c r="D75" s="199"/>
    </row>
    <row r="76" spans="1:4" ht="15">
      <c r="A76" s="38"/>
      <c r="B76" s="18"/>
      <c r="C76" s="18"/>
      <c r="D76" s="199"/>
    </row>
    <row r="77" spans="1:4" ht="15">
      <c r="A77" s="38"/>
      <c r="B77" s="18"/>
      <c r="C77" s="18"/>
      <c r="D77" s="199"/>
    </row>
    <row r="78" spans="1:4" ht="15">
      <c r="A78" s="38"/>
      <c r="B78" s="18"/>
      <c r="C78" s="18"/>
      <c r="D78" s="199"/>
    </row>
    <row r="79" spans="1:4" ht="15">
      <c r="A79" s="38"/>
      <c r="B79" s="18"/>
      <c r="C79" s="18"/>
      <c r="D79" s="199"/>
    </row>
    <row r="80" spans="1:4" ht="15">
      <c r="A80" s="38"/>
      <c r="B80" s="18"/>
      <c r="C80" s="18"/>
      <c r="D80" s="199"/>
    </row>
    <row r="81" spans="1:4" ht="15">
      <c r="A81" s="38"/>
      <c r="B81" s="18"/>
      <c r="C81" s="18"/>
      <c r="D81" s="199"/>
    </row>
    <row r="82" spans="1:4" ht="15">
      <c r="A82" s="38"/>
      <c r="B82" s="18"/>
      <c r="C82" s="18"/>
      <c r="D82" s="199"/>
    </row>
    <row r="83" spans="1:4" ht="15">
      <c r="A83" s="38"/>
      <c r="B83" s="18"/>
      <c r="C83" s="18"/>
      <c r="D83" s="199"/>
    </row>
    <row r="84" spans="1:4" ht="15">
      <c r="A84" s="21"/>
      <c r="B84" s="18"/>
      <c r="C84" s="18"/>
      <c r="D84" s="199"/>
    </row>
    <row r="85" spans="1:4" ht="15">
      <c r="A85" s="21"/>
      <c r="B85" s="18"/>
      <c r="C85" s="18"/>
      <c r="D85" s="199"/>
    </row>
    <row r="86" spans="1:4" ht="15">
      <c r="A86" s="21"/>
      <c r="B86" s="18"/>
      <c r="C86" s="18"/>
      <c r="D86" s="199"/>
    </row>
    <row r="87" spans="1:4" ht="15">
      <c r="A87" s="21"/>
      <c r="B87" s="18"/>
      <c r="C87" s="18"/>
      <c r="D87" s="199"/>
    </row>
    <row r="88" spans="1:4" ht="15">
      <c r="A88" s="21"/>
      <c r="B88" s="18"/>
      <c r="C88" s="18"/>
      <c r="D88" s="199"/>
    </row>
    <row r="89" spans="1:4" ht="15">
      <c r="A89" s="21"/>
      <c r="B89" s="18"/>
      <c r="C89" s="18"/>
      <c r="D89" s="199"/>
    </row>
    <row r="90" spans="1:4" ht="15">
      <c r="A90" s="21"/>
      <c r="B90" s="18"/>
      <c r="C90" s="18"/>
      <c r="D90" s="199"/>
    </row>
    <row r="91" spans="1:4" ht="15">
      <c r="A91" s="21"/>
      <c r="B91" s="18"/>
      <c r="C91" s="18"/>
      <c r="D91" s="199"/>
    </row>
    <row r="92" spans="1:4" ht="15">
      <c r="A92" s="21"/>
      <c r="B92" s="18"/>
      <c r="C92" s="18"/>
      <c r="D92" s="199"/>
    </row>
    <row r="93" spans="1:4" ht="15">
      <c r="A93" s="21"/>
      <c r="B93" s="18"/>
      <c r="C93" s="18"/>
      <c r="D93" s="199"/>
    </row>
    <row r="94" spans="1:4" ht="15">
      <c r="A94" s="21"/>
      <c r="B94" s="18"/>
      <c r="C94" s="18"/>
      <c r="D94" s="199"/>
    </row>
    <row r="95" spans="1:4" ht="15">
      <c r="A95" s="21"/>
      <c r="B95" s="18"/>
      <c r="C95" s="18"/>
      <c r="D95" s="199"/>
    </row>
    <row r="96" spans="1:4" ht="15">
      <c r="A96" s="21"/>
      <c r="B96" s="18"/>
      <c r="C96" s="18"/>
      <c r="D96" s="199"/>
    </row>
    <row r="97" spans="1:4" ht="15">
      <c r="A97" s="21"/>
      <c r="B97" s="18"/>
      <c r="C97" s="18"/>
      <c r="D97" s="199"/>
    </row>
    <row r="98" spans="1:4" ht="15">
      <c r="A98" s="21"/>
      <c r="B98" s="18"/>
      <c r="C98" s="18"/>
      <c r="D98" s="199"/>
    </row>
    <row r="99" spans="1:4" ht="15">
      <c r="A99" s="21"/>
      <c r="B99" s="18"/>
      <c r="C99" s="18"/>
      <c r="D99" s="199"/>
    </row>
    <row r="100" spans="1:4" ht="15">
      <c r="A100" s="21"/>
      <c r="B100" s="18"/>
      <c r="C100" s="18"/>
      <c r="D100" s="199"/>
    </row>
    <row r="101" spans="1:4" ht="15">
      <c r="A101" s="21"/>
      <c r="B101" s="18"/>
      <c r="C101" s="18"/>
      <c r="D101" s="199"/>
    </row>
  </sheetData>
  <sheetProtection/>
  <mergeCells count="5">
    <mergeCell ref="A64:D64"/>
    <mergeCell ref="A6:D6"/>
    <mergeCell ref="A7:D7"/>
    <mergeCell ref="A8:D8"/>
    <mergeCell ref="A9:D9"/>
  </mergeCells>
  <printOptions horizontalCentered="1"/>
  <pageMargins left="0.25" right="0.25" top="0.5" bottom="0.5" header="0.5" footer="0.5"/>
  <pageSetup fitToHeight="1"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N72"/>
  <sheetViews>
    <sheetView zoomScalePageLayoutView="0" workbookViewId="0" topLeftCell="A40">
      <selection activeCell="B11" sqref="B11"/>
    </sheetView>
  </sheetViews>
  <sheetFormatPr defaultColWidth="9.140625" defaultRowHeight="12.75"/>
  <cols>
    <col min="1" max="1" width="57.8515625" style="2" customWidth="1"/>
    <col min="2" max="2" width="12.00390625" style="2" customWidth="1"/>
    <col min="3" max="3" width="13.28125" style="2" customWidth="1"/>
    <col min="4" max="5" width="15.8515625" style="2" customWidth="1"/>
    <col min="6" max="6" width="14.140625" style="22" customWidth="1"/>
    <col min="7" max="7" width="15.421875" style="2" customWidth="1"/>
    <col min="8" max="8" width="14.57421875" style="2" customWidth="1"/>
    <col min="9" max="9" width="11.421875" style="2" customWidth="1"/>
    <col min="10" max="10" width="12.421875" style="2" bestFit="1" customWidth="1"/>
    <col min="11" max="11" width="9.140625" style="2" customWidth="1"/>
    <col min="12" max="12" width="14.8515625" style="2" bestFit="1" customWidth="1"/>
    <col min="13" max="16384" width="9.140625" style="2" customWidth="1"/>
  </cols>
  <sheetData>
    <row r="2" ht="15"/>
    <row r="3" ht="15"/>
    <row r="4" ht="15"/>
    <row r="6" spans="1:10" ht="18.75" customHeight="1">
      <c r="A6" s="320" t="s">
        <v>41</v>
      </c>
      <c r="B6" s="320"/>
      <c r="C6" s="320"/>
      <c r="D6" s="320"/>
      <c r="E6" s="320"/>
      <c r="F6" s="320"/>
      <c r="G6" s="320"/>
      <c r="H6" s="320"/>
      <c r="I6" s="320"/>
      <c r="J6" s="320"/>
    </row>
    <row r="7" spans="1:10" ht="18.75" customHeight="1">
      <c r="A7" s="320" t="s">
        <v>1</v>
      </c>
      <c r="B7" s="320"/>
      <c r="C7" s="320"/>
      <c r="D7" s="320"/>
      <c r="E7" s="320"/>
      <c r="F7" s="320"/>
      <c r="G7" s="320"/>
      <c r="H7" s="320"/>
      <c r="I7" s="320"/>
      <c r="J7" s="320"/>
    </row>
    <row r="8" spans="1:10" ht="18.75" customHeight="1">
      <c r="A8" s="322" t="s">
        <v>156</v>
      </c>
      <c r="B8" s="322"/>
      <c r="C8" s="322"/>
      <c r="D8" s="322"/>
      <c r="E8" s="322"/>
      <c r="F8" s="322"/>
      <c r="G8" s="322"/>
      <c r="H8" s="322"/>
      <c r="I8" s="322"/>
      <c r="J8" s="322"/>
    </row>
    <row r="9" spans="1:10" ht="18.75" customHeight="1">
      <c r="A9" s="322" t="s">
        <v>202</v>
      </c>
      <c r="B9" s="322"/>
      <c r="C9" s="322"/>
      <c r="D9" s="322"/>
      <c r="E9" s="322"/>
      <c r="F9" s="322"/>
      <c r="G9" s="322"/>
      <c r="H9" s="322"/>
      <c r="I9" s="322"/>
      <c r="J9" s="322"/>
    </row>
    <row r="10" spans="1:6" ht="15">
      <c r="A10" s="39"/>
      <c r="B10" s="39"/>
      <c r="C10" s="39"/>
      <c r="D10" s="39"/>
      <c r="E10" s="39"/>
      <c r="F10" s="40"/>
    </row>
    <row r="11" spans="1:6" ht="15">
      <c r="A11" s="39"/>
      <c r="B11" s="39"/>
      <c r="C11" s="39"/>
      <c r="D11" s="39"/>
      <c r="E11" s="39"/>
      <c r="F11" s="40"/>
    </row>
    <row r="12" spans="2:10" ht="18.75" customHeight="1">
      <c r="B12" s="326" t="s">
        <v>118</v>
      </c>
      <c r="C12" s="326"/>
      <c r="D12" s="326"/>
      <c r="E12" s="326"/>
      <c r="F12" s="326"/>
      <c r="G12" s="326"/>
      <c r="H12" s="326"/>
      <c r="I12" s="42" t="s">
        <v>61</v>
      </c>
      <c r="J12" s="43" t="s">
        <v>62</v>
      </c>
    </row>
    <row r="13" spans="1:10" ht="18.75" customHeight="1">
      <c r="A13" s="39"/>
      <c r="B13" s="39"/>
      <c r="C13" s="325" t="s">
        <v>120</v>
      </c>
      <c r="D13" s="325"/>
      <c r="E13" s="325"/>
      <c r="F13" s="325"/>
      <c r="G13" s="45" t="s">
        <v>18</v>
      </c>
      <c r="H13" s="46"/>
      <c r="I13" s="41" t="s">
        <v>119</v>
      </c>
      <c r="J13" s="41" t="s">
        <v>63</v>
      </c>
    </row>
    <row r="14" spans="1:8" ht="18.75" customHeight="1">
      <c r="A14" s="39"/>
      <c r="B14" s="39"/>
      <c r="C14" s="44"/>
      <c r="D14" s="44" t="s">
        <v>123</v>
      </c>
      <c r="E14" s="44"/>
      <c r="F14" s="44"/>
      <c r="G14" s="45"/>
      <c r="H14" s="46"/>
    </row>
    <row r="15" spans="1:8" ht="18.75" customHeight="1">
      <c r="A15" s="39"/>
      <c r="B15" s="39"/>
      <c r="C15" s="44"/>
      <c r="D15" s="44" t="s">
        <v>122</v>
      </c>
      <c r="E15" s="44"/>
      <c r="F15" s="44"/>
      <c r="G15" s="45"/>
      <c r="H15" s="46"/>
    </row>
    <row r="16" spans="1:10" ht="18.75" customHeight="1">
      <c r="A16" s="47"/>
      <c r="B16" s="44" t="s">
        <v>19</v>
      </c>
      <c r="C16" s="44" t="s">
        <v>19</v>
      </c>
      <c r="D16" s="44" t="s">
        <v>121</v>
      </c>
      <c r="E16" s="44" t="s">
        <v>21</v>
      </c>
      <c r="F16" s="44" t="s">
        <v>100</v>
      </c>
      <c r="G16" s="44" t="s">
        <v>124</v>
      </c>
      <c r="I16" s="42"/>
      <c r="J16" s="43"/>
    </row>
    <row r="17" spans="1:10" ht="18.75" customHeight="1">
      <c r="A17" s="48" t="s">
        <v>6</v>
      </c>
      <c r="B17" s="49" t="s">
        <v>21</v>
      </c>
      <c r="C17" s="49" t="s">
        <v>22</v>
      </c>
      <c r="D17" s="49" t="s">
        <v>28</v>
      </c>
      <c r="E17" s="49" t="s">
        <v>16</v>
      </c>
      <c r="F17" s="49" t="s">
        <v>16</v>
      </c>
      <c r="G17" s="49" t="s">
        <v>30</v>
      </c>
      <c r="H17" s="49" t="s">
        <v>20</v>
      </c>
      <c r="I17" s="50"/>
      <c r="J17" s="51"/>
    </row>
    <row r="18" spans="1:10" ht="15.75">
      <c r="A18" s="40"/>
      <c r="B18" s="44"/>
      <c r="C18" s="44"/>
      <c r="D18" s="44"/>
      <c r="E18" s="44"/>
      <c r="F18" s="44"/>
      <c r="G18" s="44"/>
      <c r="H18" s="44"/>
      <c r="I18" s="44"/>
      <c r="J18" s="44"/>
    </row>
    <row r="19" spans="1:8" ht="15.75">
      <c r="A19" s="52" t="s">
        <v>203</v>
      </c>
      <c r="B19" s="44"/>
      <c r="C19" s="44"/>
      <c r="D19" s="44"/>
      <c r="E19" s="44"/>
      <c r="F19" s="44"/>
      <c r="G19" s="44"/>
      <c r="H19" s="44"/>
    </row>
    <row r="20" spans="1:8" ht="15.75">
      <c r="A20" s="52"/>
      <c r="B20" s="44"/>
      <c r="C20" s="44"/>
      <c r="D20" s="44"/>
      <c r="E20" s="44"/>
      <c r="F20" s="44"/>
      <c r="G20" s="44"/>
      <c r="H20" s="44"/>
    </row>
    <row r="21" spans="1:14" ht="15.75">
      <c r="A21" s="26" t="s">
        <v>157</v>
      </c>
      <c r="B21" s="28">
        <v>69051</v>
      </c>
      <c r="C21" s="28">
        <v>481</v>
      </c>
      <c r="D21" s="28">
        <v>307</v>
      </c>
      <c r="E21" s="28">
        <v>513.5</v>
      </c>
      <c r="F21" s="28">
        <v>6176.4</v>
      </c>
      <c r="G21" s="28">
        <v>47640</v>
      </c>
      <c r="H21" s="28">
        <f>SUM(B21:G21)</f>
        <v>124168.9</v>
      </c>
      <c r="I21" s="8">
        <v>1273</v>
      </c>
      <c r="J21" s="8">
        <f>SUM(H21:I21)</f>
        <v>125441.9</v>
      </c>
      <c r="K21" s="8"/>
      <c r="L21" s="8"/>
      <c r="M21" s="8"/>
      <c r="N21" s="8"/>
    </row>
    <row r="22" spans="1:14" ht="15.75">
      <c r="A22" s="17"/>
      <c r="B22" s="137"/>
      <c r="C22" s="137"/>
      <c r="D22" s="137"/>
      <c r="E22" s="137"/>
      <c r="F22" s="137"/>
      <c r="G22" s="137"/>
      <c r="H22" s="137"/>
      <c r="I22" s="68"/>
      <c r="J22" s="68"/>
      <c r="K22" s="68"/>
      <c r="L22" s="68"/>
      <c r="M22" s="8"/>
      <c r="N22" s="8"/>
    </row>
    <row r="23" spans="1:14" ht="15">
      <c r="A23" s="53" t="s">
        <v>36</v>
      </c>
      <c r="B23" s="95">
        <v>0</v>
      </c>
      <c r="C23" s="95">
        <v>0</v>
      </c>
      <c r="D23" s="95">
        <v>-214</v>
      </c>
      <c r="E23" s="95">
        <v>0</v>
      </c>
      <c r="F23" s="128">
        <v>0</v>
      </c>
      <c r="G23" s="95">
        <v>0</v>
      </c>
      <c r="H23" s="27">
        <f>SUM(B23:G23)</f>
        <v>-214</v>
      </c>
      <c r="I23" s="68">
        <v>0</v>
      </c>
      <c r="J23" s="68">
        <f>H23+I23</f>
        <v>-214</v>
      </c>
      <c r="K23" s="68"/>
      <c r="L23" s="68"/>
      <c r="M23" s="8"/>
      <c r="N23" s="8"/>
    </row>
    <row r="24" spans="1:14" ht="15.75">
      <c r="A24" s="17"/>
      <c r="B24" s="137"/>
      <c r="C24" s="137"/>
      <c r="D24" s="137"/>
      <c r="E24" s="137"/>
      <c r="F24" s="137"/>
      <c r="G24" s="137"/>
      <c r="H24" s="137"/>
      <c r="I24" s="68"/>
      <c r="J24" s="68"/>
      <c r="K24" s="68"/>
      <c r="L24" s="68"/>
      <c r="M24" s="8"/>
      <c r="N24" s="8"/>
    </row>
    <row r="25" spans="1:14" ht="15">
      <c r="A25" s="17" t="s">
        <v>93</v>
      </c>
      <c r="B25" s="95">
        <v>0</v>
      </c>
      <c r="C25" s="95">
        <v>0</v>
      </c>
      <c r="D25" s="95">
        <v>0</v>
      </c>
      <c r="E25" s="95">
        <v>0</v>
      </c>
      <c r="F25" s="128">
        <v>0</v>
      </c>
      <c r="G25" s="95">
        <f>PL!D35</f>
        <v>9390</v>
      </c>
      <c r="H25" s="27">
        <f>SUM(B25:G25)</f>
        <v>9390</v>
      </c>
      <c r="I25" s="68">
        <f>PL!D36</f>
        <v>132</v>
      </c>
      <c r="J25" s="68">
        <f>H25+I25</f>
        <v>9522</v>
      </c>
      <c r="K25" s="68"/>
      <c r="L25" s="68"/>
      <c r="M25" s="8"/>
      <c r="N25" s="8"/>
    </row>
    <row r="26" spans="1:14" ht="15">
      <c r="A26" s="17"/>
      <c r="B26" s="95"/>
      <c r="C26" s="95"/>
      <c r="D26" s="95"/>
      <c r="E26" s="95"/>
      <c r="F26" s="128"/>
      <c r="G26" s="95"/>
      <c r="H26" s="27"/>
      <c r="I26" s="68"/>
      <c r="J26" s="68"/>
      <c r="K26" s="68"/>
      <c r="L26" s="68"/>
      <c r="M26" s="8"/>
      <c r="N26" s="8"/>
    </row>
    <row r="27" spans="1:14" ht="15">
      <c r="A27" s="17" t="s">
        <v>252</v>
      </c>
      <c r="B27" s="95">
        <v>0</v>
      </c>
      <c r="C27" s="95">
        <v>0</v>
      </c>
      <c r="D27" s="95">
        <v>0</v>
      </c>
      <c r="E27" s="95">
        <v>0</v>
      </c>
      <c r="F27" s="128">
        <v>0</v>
      </c>
      <c r="G27" s="95">
        <v>0</v>
      </c>
      <c r="H27" s="27">
        <f>SUM(B27:G27)</f>
        <v>0</v>
      </c>
      <c r="I27" s="68">
        <v>295</v>
      </c>
      <c r="J27" s="68">
        <f>H27+I27</f>
        <v>295</v>
      </c>
      <c r="K27" s="68"/>
      <c r="L27" s="68"/>
      <c r="M27" s="8"/>
      <c r="N27" s="8"/>
    </row>
    <row r="28" spans="1:14" ht="15">
      <c r="A28" s="17"/>
      <c r="B28" s="95"/>
      <c r="C28" s="95"/>
      <c r="D28" s="95"/>
      <c r="E28" s="95"/>
      <c r="F28" s="128"/>
      <c r="G28" s="95"/>
      <c r="H28" s="27"/>
      <c r="I28" s="68"/>
      <c r="J28" s="68"/>
      <c r="K28" s="68"/>
      <c r="L28" s="68"/>
      <c r="M28" s="8"/>
      <c r="N28" s="8"/>
    </row>
    <row r="29" spans="1:14" ht="30">
      <c r="A29" s="216" t="s">
        <v>205</v>
      </c>
      <c r="B29" s="95">
        <v>0</v>
      </c>
      <c r="C29" s="95">
        <v>0</v>
      </c>
      <c r="D29" s="95">
        <v>0</v>
      </c>
      <c r="E29" s="95">
        <v>0</v>
      </c>
      <c r="F29" s="128">
        <v>0</v>
      </c>
      <c r="G29" s="95">
        <v>-4156</v>
      </c>
      <c r="H29" s="128">
        <f>SUM(B29:G29)</f>
        <v>-4156</v>
      </c>
      <c r="I29" s="68">
        <v>0</v>
      </c>
      <c r="J29" s="68">
        <f>H29+I29</f>
        <v>-4156</v>
      </c>
      <c r="K29" s="68"/>
      <c r="L29" s="68"/>
      <c r="M29" s="8"/>
      <c r="N29" s="8"/>
    </row>
    <row r="30" spans="1:14" ht="15">
      <c r="A30" s="17"/>
      <c r="B30" s="95"/>
      <c r="C30" s="95"/>
      <c r="D30" s="95"/>
      <c r="E30" s="95"/>
      <c r="F30" s="128"/>
      <c r="G30" s="95"/>
      <c r="H30" s="27"/>
      <c r="I30" s="68"/>
      <c r="J30" s="68"/>
      <c r="K30" s="68"/>
      <c r="L30" s="68"/>
      <c r="M30" s="8"/>
      <c r="N30" s="8"/>
    </row>
    <row r="31" spans="1:14" ht="18.75" customHeight="1">
      <c r="A31" s="17" t="s">
        <v>206</v>
      </c>
      <c r="B31" s="95">
        <v>0</v>
      </c>
      <c r="C31" s="95">
        <v>27</v>
      </c>
      <c r="D31" s="95">
        <v>0</v>
      </c>
      <c r="E31" s="95">
        <f>-27-3</f>
        <v>-30</v>
      </c>
      <c r="F31" s="128">
        <v>0</v>
      </c>
      <c r="G31" s="95">
        <v>0</v>
      </c>
      <c r="H31" s="27">
        <f>SUM(B31:G31)</f>
        <v>-3</v>
      </c>
      <c r="I31" s="68">
        <v>0</v>
      </c>
      <c r="J31" s="68">
        <f>H31+I31</f>
        <v>-3</v>
      </c>
      <c r="K31" s="68"/>
      <c r="L31" s="68"/>
      <c r="M31" s="8"/>
      <c r="N31" s="8"/>
    </row>
    <row r="32" spans="1:14" ht="18.75" customHeight="1">
      <c r="A32" s="17"/>
      <c r="B32" s="95"/>
      <c r="C32" s="95"/>
      <c r="D32" s="95"/>
      <c r="E32" s="95"/>
      <c r="F32" s="128"/>
      <c r="G32" s="95"/>
      <c r="H32" s="27"/>
      <c r="I32" s="68"/>
      <c r="J32" s="68"/>
      <c r="K32" s="68"/>
      <c r="L32" s="68"/>
      <c r="M32" s="8"/>
      <c r="N32" s="8"/>
    </row>
    <row r="33" spans="1:14" ht="18.75" customHeight="1">
      <c r="A33" s="17" t="s">
        <v>195</v>
      </c>
      <c r="B33" s="95">
        <v>221</v>
      </c>
      <c r="C33" s="95">
        <v>0</v>
      </c>
      <c r="D33" s="95">
        <v>0</v>
      </c>
      <c r="E33" s="95">
        <v>0</v>
      </c>
      <c r="F33" s="128">
        <v>0</v>
      </c>
      <c r="G33" s="95">
        <v>0</v>
      </c>
      <c r="H33" s="27">
        <f>SUM(B33:G33)</f>
        <v>221</v>
      </c>
      <c r="I33" s="68">
        <v>0</v>
      </c>
      <c r="J33" s="68">
        <f>H33+I33</f>
        <v>221</v>
      </c>
      <c r="K33" s="68"/>
      <c r="L33" s="68"/>
      <c r="M33" s="8"/>
      <c r="N33" s="8"/>
    </row>
    <row r="34" spans="1:14" ht="15">
      <c r="A34" s="17"/>
      <c r="B34" s="95"/>
      <c r="C34" s="95"/>
      <c r="D34" s="95"/>
      <c r="E34" s="95"/>
      <c r="F34" s="128"/>
      <c r="G34" s="95"/>
      <c r="H34" s="27"/>
      <c r="I34" s="68"/>
      <c r="J34" s="68"/>
      <c r="K34" s="68"/>
      <c r="L34" s="68"/>
      <c r="M34" s="8"/>
      <c r="N34" s="8"/>
    </row>
    <row r="35" spans="1:14" ht="18.75" customHeight="1">
      <c r="A35" s="17" t="s">
        <v>209</v>
      </c>
      <c r="B35" s="95">
        <v>27708.8</v>
      </c>
      <c r="C35" s="95">
        <v>0</v>
      </c>
      <c r="D35" s="95">
        <v>0</v>
      </c>
      <c r="E35" s="95">
        <v>0</v>
      </c>
      <c r="F35" s="128">
        <v>0</v>
      </c>
      <c r="G35" s="95">
        <v>-6650</v>
      </c>
      <c r="H35" s="27">
        <f>SUM(B35:G35)</f>
        <v>21058.8</v>
      </c>
      <c r="I35" s="68">
        <v>0</v>
      </c>
      <c r="J35" s="68">
        <f>H35+I35</f>
        <v>21058.8</v>
      </c>
      <c r="K35" s="68"/>
      <c r="L35" s="68"/>
      <c r="M35" s="8"/>
      <c r="N35" s="8"/>
    </row>
    <row r="36" spans="1:14" ht="18.75" customHeight="1">
      <c r="A36" s="17"/>
      <c r="B36" s="95"/>
      <c r="C36" s="95"/>
      <c r="D36" s="95"/>
      <c r="E36" s="95"/>
      <c r="F36" s="128"/>
      <c r="G36" s="95"/>
      <c r="H36" s="27"/>
      <c r="I36" s="68"/>
      <c r="J36" s="68"/>
      <c r="K36" s="68"/>
      <c r="L36" s="68"/>
      <c r="M36" s="8"/>
      <c r="N36" s="8"/>
    </row>
    <row r="37" spans="1:14" ht="18.75" customHeight="1">
      <c r="A37" s="17" t="s">
        <v>187</v>
      </c>
      <c r="B37" s="95">
        <v>0</v>
      </c>
      <c r="C37" s="95">
        <v>-298.9</v>
      </c>
      <c r="D37" s="95">
        <v>0</v>
      </c>
      <c r="E37" s="95">
        <v>0</v>
      </c>
      <c r="F37" s="128">
        <v>0</v>
      </c>
      <c r="G37" s="95">
        <v>0</v>
      </c>
      <c r="H37" s="27">
        <f>SUM(B37:G37)</f>
        <v>-298.9</v>
      </c>
      <c r="I37" s="68">
        <v>0</v>
      </c>
      <c r="J37" s="68">
        <f>H37+I37</f>
        <v>-298.9</v>
      </c>
      <c r="K37" s="68"/>
      <c r="L37" s="68"/>
      <c r="M37" s="8"/>
      <c r="N37" s="8"/>
    </row>
    <row r="38" spans="1:14" ht="15" customHeight="1">
      <c r="A38" s="17"/>
      <c r="B38" s="95"/>
      <c r="C38" s="95"/>
      <c r="D38" s="95"/>
      <c r="E38" s="95"/>
      <c r="F38" s="128"/>
      <c r="G38" s="95"/>
      <c r="H38" s="27"/>
      <c r="I38" s="68"/>
      <c r="J38" s="68"/>
      <c r="K38" s="68"/>
      <c r="L38" s="68"/>
      <c r="M38" s="8"/>
      <c r="N38" s="8"/>
    </row>
    <row r="39" spans="1:14" ht="15" customHeight="1">
      <c r="A39" s="17"/>
      <c r="B39" s="132"/>
      <c r="C39" s="132"/>
      <c r="D39" s="132"/>
      <c r="E39" s="132"/>
      <c r="F39" s="132"/>
      <c r="G39" s="132"/>
      <c r="H39" s="132"/>
      <c r="I39" s="71"/>
      <c r="J39" s="71"/>
      <c r="K39" s="68"/>
      <c r="L39" s="68"/>
      <c r="M39" s="8"/>
      <c r="N39" s="8"/>
    </row>
    <row r="40" spans="1:14" ht="16.5" thickBot="1">
      <c r="A40" s="59" t="s">
        <v>208</v>
      </c>
      <c r="B40" s="60">
        <f aca="true" t="shared" si="0" ref="B40:J40">SUM(B21:B39)</f>
        <v>96980.8</v>
      </c>
      <c r="C40" s="60">
        <f t="shared" si="0"/>
        <v>209.10000000000002</v>
      </c>
      <c r="D40" s="60">
        <f t="shared" si="0"/>
        <v>93</v>
      </c>
      <c r="E40" s="60">
        <f t="shared" si="0"/>
        <v>483.5</v>
      </c>
      <c r="F40" s="60">
        <f t="shared" si="0"/>
        <v>6176.4</v>
      </c>
      <c r="G40" s="60">
        <f t="shared" si="0"/>
        <v>46224</v>
      </c>
      <c r="H40" s="60">
        <f t="shared" si="0"/>
        <v>150166.8</v>
      </c>
      <c r="I40" s="60">
        <f t="shared" si="0"/>
        <v>1700</v>
      </c>
      <c r="J40" s="60">
        <f t="shared" si="0"/>
        <v>151866.8</v>
      </c>
      <c r="K40" s="8"/>
      <c r="L40" s="61"/>
      <c r="M40" s="8"/>
      <c r="N40" s="8"/>
    </row>
    <row r="41" spans="1:14" ht="15.75" thickTop="1">
      <c r="A41" s="56"/>
      <c r="B41" s="62"/>
      <c r="C41" s="62"/>
      <c r="D41" s="62"/>
      <c r="E41" s="63"/>
      <c r="F41" s="62"/>
      <c r="G41" s="62"/>
      <c r="H41" s="62"/>
      <c r="I41" s="8"/>
      <c r="J41" s="8"/>
      <c r="K41" s="8"/>
      <c r="L41" s="8"/>
      <c r="M41" s="8"/>
      <c r="N41" s="8"/>
    </row>
    <row r="43" spans="2:10" ht="18.75" customHeight="1">
      <c r="B43" s="326" t="s">
        <v>118</v>
      </c>
      <c r="C43" s="326"/>
      <c r="D43" s="326"/>
      <c r="E43" s="326"/>
      <c r="F43" s="326"/>
      <c r="G43" s="326"/>
      <c r="H43" s="326"/>
      <c r="I43" s="42" t="s">
        <v>61</v>
      </c>
      <c r="J43" s="43" t="s">
        <v>62</v>
      </c>
    </row>
    <row r="44" spans="1:10" ht="18.75" customHeight="1">
      <c r="A44" s="39"/>
      <c r="B44" s="39"/>
      <c r="C44" s="325" t="s">
        <v>120</v>
      </c>
      <c r="D44" s="325"/>
      <c r="E44" s="325"/>
      <c r="F44" s="325"/>
      <c r="G44" s="45" t="s">
        <v>18</v>
      </c>
      <c r="H44" s="45"/>
      <c r="I44" s="41" t="s">
        <v>119</v>
      </c>
      <c r="J44" s="41" t="s">
        <v>63</v>
      </c>
    </row>
    <row r="45" spans="1:9" ht="18.75" customHeight="1">
      <c r="A45" s="39"/>
      <c r="B45" s="39"/>
      <c r="C45" s="44"/>
      <c r="D45" s="44" t="s">
        <v>123</v>
      </c>
      <c r="E45" s="44"/>
      <c r="F45" s="44"/>
      <c r="G45" s="44"/>
      <c r="H45" s="45"/>
      <c r="I45" s="46"/>
    </row>
    <row r="46" spans="1:9" ht="18.75" customHeight="1">
      <c r="A46" s="39"/>
      <c r="B46" s="39"/>
      <c r="C46" s="44"/>
      <c r="D46" s="44" t="s">
        <v>122</v>
      </c>
      <c r="E46" s="44"/>
      <c r="F46" s="44"/>
      <c r="G46" s="44"/>
      <c r="H46" s="45"/>
      <c r="I46" s="46"/>
    </row>
    <row r="47" spans="1:10" ht="18.75" customHeight="1">
      <c r="A47" s="47"/>
      <c r="B47" s="44" t="s">
        <v>19</v>
      </c>
      <c r="C47" s="44" t="s">
        <v>19</v>
      </c>
      <c r="D47" s="44" t="s">
        <v>121</v>
      </c>
      <c r="E47" s="44" t="s">
        <v>21</v>
      </c>
      <c r="F47" s="44" t="s">
        <v>100</v>
      </c>
      <c r="G47" s="44" t="s">
        <v>124</v>
      </c>
      <c r="I47" s="42"/>
      <c r="J47" s="43"/>
    </row>
    <row r="48" spans="1:10" ht="18.75" customHeight="1">
      <c r="A48" s="48" t="s">
        <v>6</v>
      </c>
      <c r="B48" s="49" t="s">
        <v>21</v>
      </c>
      <c r="C48" s="49" t="s">
        <v>22</v>
      </c>
      <c r="D48" s="49" t="s">
        <v>28</v>
      </c>
      <c r="E48" s="49" t="s">
        <v>16</v>
      </c>
      <c r="F48" s="49" t="s">
        <v>16</v>
      </c>
      <c r="G48" s="49" t="s">
        <v>30</v>
      </c>
      <c r="H48" s="49" t="s">
        <v>20</v>
      </c>
      <c r="I48" s="50"/>
      <c r="J48" s="51"/>
    </row>
    <row r="49" spans="1:10" ht="15.75">
      <c r="A49" s="40"/>
      <c r="B49" s="44"/>
      <c r="C49" s="44"/>
      <c r="D49" s="44"/>
      <c r="E49" s="44"/>
      <c r="F49" s="44"/>
      <c r="G49" s="44"/>
      <c r="H49" s="44"/>
      <c r="I49" s="44"/>
      <c r="J49" s="44"/>
    </row>
    <row r="50" spans="1:8" ht="15.75">
      <c r="A50" s="52" t="s">
        <v>204</v>
      </c>
      <c r="B50" s="44"/>
      <c r="C50" s="44"/>
      <c r="D50" s="44"/>
      <c r="E50" s="44"/>
      <c r="F50" s="44"/>
      <c r="G50" s="44"/>
      <c r="H50" s="44"/>
    </row>
    <row r="51" spans="1:8" ht="15.75">
      <c r="A51" s="52"/>
      <c r="B51" s="44"/>
      <c r="C51" s="44"/>
      <c r="D51" s="44"/>
      <c r="E51" s="24"/>
      <c r="F51" s="44"/>
      <c r="G51" s="44"/>
      <c r="H51" s="44"/>
    </row>
    <row r="52" spans="1:10" ht="15.75">
      <c r="A52" s="26" t="s">
        <v>104</v>
      </c>
      <c r="B52" s="28">
        <v>67879</v>
      </c>
      <c r="C52" s="28">
        <v>338</v>
      </c>
      <c r="D52" s="28">
        <v>594</v>
      </c>
      <c r="E52" s="28">
        <v>264</v>
      </c>
      <c r="F52" s="28">
        <v>6176</v>
      </c>
      <c r="G52" s="28">
        <v>39415.5</v>
      </c>
      <c r="H52" s="28">
        <f>SUM(B52:G52)</f>
        <v>114666.5</v>
      </c>
      <c r="I52" s="8">
        <v>1341</v>
      </c>
      <c r="J52" s="8">
        <f>SUM(H52:I52)</f>
        <v>116007.5</v>
      </c>
    </row>
    <row r="53" spans="1:10" ht="15">
      <c r="A53" s="53"/>
      <c r="B53" s="54"/>
      <c r="C53" s="54"/>
      <c r="D53" s="54"/>
      <c r="E53" s="54"/>
      <c r="F53" s="54"/>
      <c r="G53" s="54"/>
      <c r="H53" s="55"/>
      <c r="I53" s="8"/>
      <c r="J53" s="8"/>
    </row>
    <row r="54" spans="1:10" ht="15">
      <c r="A54" s="53" t="s">
        <v>36</v>
      </c>
      <c r="B54" s="54">
        <v>0</v>
      </c>
      <c r="C54" s="54">
        <v>0</v>
      </c>
      <c r="D54" s="54">
        <v>2</v>
      </c>
      <c r="E54" s="54">
        <v>0</v>
      </c>
      <c r="F54" s="54">
        <v>0</v>
      </c>
      <c r="G54" s="54">
        <v>0</v>
      </c>
      <c r="H54" s="28">
        <f>SUM(B54:G54)</f>
        <v>2</v>
      </c>
      <c r="I54" s="8">
        <v>0</v>
      </c>
      <c r="J54" s="8">
        <f>SUM(H54:I54)</f>
        <v>2</v>
      </c>
    </row>
    <row r="55" spans="1:10" ht="15">
      <c r="A55" s="53"/>
      <c r="B55" s="54"/>
      <c r="C55" s="54"/>
      <c r="D55" s="54"/>
      <c r="E55" s="54"/>
      <c r="F55" s="54"/>
      <c r="G55" s="54"/>
      <c r="H55" s="55"/>
      <c r="I55" s="8"/>
      <c r="J55" s="8"/>
    </row>
    <row r="56" spans="1:10" ht="15">
      <c r="A56" s="17" t="s">
        <v>93</v>
      </c>
      <c r="B56" s="54">
        <v>0</v>
      </c>
      <c r="C56" s="54">
        <v>0</v>
      </c>
      <c r="D56" s="54">
        <v>0</v>
      </c>
      <c r="E56" s="54">
        <v>0</v>
      </c>
      <c r="F56" s="54">
        <v>0</v>
      </c>
      <c r="G56" s="54">
        <v>10611.5</v>
      </c>
      <c r="H56" s="28">
        <f>SUM(B56:G56)</f>
        <v>10611.5</v>
      </c>
      <c r="I56" s="8">
        <f>PL!E36</f>
        <v>-31</v>
      </c>
      <c r="J56" s="8">
        <f>SUM(H56:I56)</f>
        <v>10580.5</v>
      </c>
    </row>
    <row r="57" spans="1:10" ht="15">
      <c r="A57" s="17"/>
      <c r="B57" s="54"/>
      <c r="C57" s="54"/>
      <c r="D57" s="54"/>
      <c r="E57" s="54"/>
      <c r="F57" s="54"/>
      <c r="G57" s="54"/>
      <c r="H57" s="28"/>
      <c r="I57" s="8"/>
      <c r="J57" s="8"/>
    </row>
    <row r="58" spans="1:10" ht="15">
      <c r="A58" s="17" t="s">
        <v>252</v>
      </c>
      <c r="B58" s="54">
        <v>0</v>
      </c>
      <c r="C58" s="54">
        <v>0</v>
      </c>
      <c r="D58" s="54">
        <v>0</v>
      </c>
      <c r="E58" s="54">
        <v>0</v>
      </c>
      <c r="F58" s="54">
        <v>0</v>
      </c>
      <c r="G58" s="54">
        <v>0</v>
      </c>
      <c r="H58" s="28">
        <f>SUM(B58:G58)</f>
        <v>0</v>
      </c>
      <c r="I58" s="8">
        <v>-2</v>
      </c>
      <c r="J58" s="8">
        <f>SUM(H58:I58)</f>
        <v>-2</v>
      </c>
    </row>
    <row r="59" spans="1:10" ht="15">
      <c r="A59" s="17"/>
      <c r="B59" s="54"/>
      <c r="C59" s="54"/>
      <c r="D59" s="54"/>
      <c r="E59" s="54"/>
      <c r="F59" s="54"/>
      <c r="G59" s="54"/>
      <c r="H59" s="28"/>
      <c r="I59" s="8"/>
      <c r="J59" s="8"/>
    </row>
    <row r="60" spans="1:10" ht="30">
      <c r="A60" s="216" t="s">
        <v>205</v>
      </c>
      <c r="B60" s="54">
        <v>0</v>
      </c>
      <c r="C60" s="54">
        <v>0</v>
      </c>
      <c r="D60" s="54">
        <v>0</v>
      </c>
      <c r="E60" s="54">
        <v>0</v>
      </c>
      <c r="F60" s="54">
        <v>0</v>
      </c>
      <c r="G60" s="54">
        <v>-4143.4</v>
      </c>
      <c r="H60" s="62">
        <f>SUM(B60:G60)</f>
        <v>-4143.4</v>
      </c>
      <c r="I60" s="217">
        <v>0</v>
      </c>
      <c r="J60" s="8">
        <f>SUM(H60:I60)</f>
        <v>-4143.4</v>
      </c>
    </row>
    <row r="61" spans="1:10" ht="15">
      <c r="A61" s="17"/>
      <c r="B61" s="54"/>
      <c r="C61" s="54"/>
      <c r="D61" s="54"/>
      <c r="E61" s="54"/>
      <c r="F61" s="54"/>
      <c r="G61" s="54"/>
      <c r="H61" s="28"/>
      <c r="I61" s="8"/>
      <c r="J61" s="8"/>
    </row>
    <row r="62" spans="1:10" ht="15">
      <c r="A62" s="17" t="s">
        <v>206</v>
      </c>
      <c r="B62" s="54">
        <v>0</v>
      </c>
      <c r="C62" s="54">
        <v>144</v>
      </c>
      <c r="D62" s="54">
        <v>0</v>
      </c>
      <c r="E62" s="54">
        <v>249.5</v>
      </c>
      <c r="F62" s="54">
        <v>0</v>
      </c>
      <c r="G62" s="54">
        <v>0</v>
      </c>
      <c r="H62" s="62">
        <f>SUM(B62:G62)</f>
        <v>393.5</v>
      </c>
      <c r="I62" s="217">
        <v>0</v>
      </c>
      <c r="J62" s="8">
        <f>SUM(H62:I62)</f>
        <v>393.5</v>
      </c>
    </row>
    <row r="63" spans="1:10" ht="15">
      <c r="A63" s="17"/>
      <c r="B63" s="54"/>
      <c r="C63" s="54"/>
      <c r="D63" s="54"/>
      <c r="E63" s="54"/>
      <c r="F63" s="54"/>
      <c r="G63" s="54"/>
      <c r="H63" s="28"/>
      <c r="I63" s="8"/>
      <c r="J63" s="8"/>
    </row>
    <row r="64" spans="1:10" ht="15">
      <c r="A64" s="17" t="s">
        <v>195</v>
      </c>
      <c r="B64" s="54">
        <v>1172</v>
      </c>
      <c r="C64" s="54">
        <v>0</v>
      </c>
      <c r="D64" s="54">
        <v>0</v>
      </c>
      <c r="E64" s="54">
        <v>0</v>
      </c>
      <c r="F64" s="54">
        <v>0</v>
      </c>
      <c r="G64" s="54">
        <v>0</v>
      </c>
      <c r="H64" s="62">
        <f>SUM(B64:G64)</f>
        <v>1172</v>
      </c>
      <c r="I64" s="217">
        <v>0</v>
      </c>
      <c r="J64" s="8">
        <f>SUM(H64:I64)</f>
        <v>1172</v>
      </c>
    </row>
    <row r="65" spans="1:10" ht="15">
      <c r="A65" s="17"/>
      <c r="B65" s="54"/>
      <c r="C65" s="54"/>
      <c r="D65" s="54"/>
      <c r="E65" s="54"/>
      <c r="F65" s="54"/>
      <c r="G65" s="54"/>
      <c r="H65" s="28"/>
      <c r="I65" s="8"/>
      <c r="J65" s="8"/>
    </row>
    <row r="66" spans="1:10" ht="15">
      <c r="A66" s="17" t="s">
        <v>187</v>
      </c>
      <c r="B66" s="54">
        <v>0</v>
      </c>
      <c r="C66" s="54">
        <v>-1</v>
      </c>
      <c r="D66" s="54">
        <v>0</v>
      </c>
      <c r="E66" s="54">
        <v>0</v>
      </c>
      <c r="F66" s="54">
        <v>0</v>
      </c>
      <c r="G66" s="54">
        <v>0</v>
      </c>
      <c r="H66" s="62">
        <f>SUM(B66:G66)</f>
        <v>-1</v>
      </c>
      <c r="I66" s="217">
        <v>0</v>
      </c>
      <c r="J66" s="8">
        <f>SUM(H66:I66)</f>
        <v>-1</v>
      </c>
    </row>
    <row r="67" spans="1:10" ht="15">
      <c r="A67" s="56"/>
      <c r="B67" s="57"/>
      <c r="C67" s="57"/>
      <c r="D67" s="57"/>
      <c r="E67" s="57"/>
      <c r="F67" s="57"/>
      <c r="G67" s="57"/>
      <c r="H67" s="57"/>
      <c r="I67" s="58"/>
      <c r="J67" s="58"/>
    </row>
    <row r="68" spans="1:10" ht="16.5" thickBot="1">
      <c r="A68" s="59" t="s">
        <v>207</v>
      </c>
      <c r="B68" s="60">
        <f aca="true" t="shared" si="1" ref="B68:J68">SUM(B52:B67)</f>
        <v>69051</v>
      </c>
      <c r="C68" s="60">
        <f t="shared" si="1"/>
        <v>481</v>
      </c>
      <c r="D68" s="60">
        <f t="shared" si="1"/>
        <v>596</v>
      </c>
      <c r="E68" s="60">
        <f t="shared" si="1"/>
        <v>513.5</v>
      </c>
      <c r="F68" s="60">
        <f t="shared" si="1"/>
        <v>6176</v>
      </c>
      <c r="G68" s="60">
        <f t="shared" si="1"/>
        <v>45883.6</v>
      </c>
      <c r="H68" s="60">
        <f t="shared" si="1"/>
        <v>122701.1</v>
      </c>
      <c r="I68" s="60">
        <f t="shared" si="1"/>
        <v>1308</v>
      </c>
      <c r="J68" s="60">
        <f t="shared" si="1"/>
        <v>124009.1</v>
      </c>
    </row>
    <row r="69" spans="5:6" ht="15.75" thickTop="1">
      <c r="E69" s="8"/>
      <c r="F69" s="2"/>
    </row>
    <row r="70" ht="15">
      <c r="E70" s="8"/>
    </row>
    <row r="71" spans="1:10" ht="30.75" customHeight="1">
      <c r="A71" s="317" t="s">
        <v>158</v>
      </c>
      <c r="B71" s="317"/>
      <c r="C71" s="317"/>
      <c r="D71" s="317"/>
      <c r="E71" s="317"/>
      <c r="F71" s="317"/>
      <c r="G71" s="317"/>
      <c r="H71" s="317"/>
      <c r="I71" s="317"/>
      <c r="J71" s="317"/>
    </row>
    <row r="72" spans="1:5" ht="15">
      <c r="A72" s="1"/>
      <c r="B72" s="1"/>
      <c r="C72" s="1"/>
      <c r="E72" s="8"/>
    </row>
  </sheetData>
  <sheetProtection/>
  <mergeCells count="9">
    <mergeCell ref="A71:J71"/>
    <mergeCell ref="C44:F44"/>
    <mergeCell ref="A6:J6"/>
    <mergeCell ref="A7:J7"/>
    <mergeCell ref="A8:J8"/>
    <mergeCell ref="A9:J9"/>
    <mergeCell ref="B43:H43"/>
    <mergeCell ref="B12:H12"/>
    <mergeCell ref="C13:F13"/>
  </mergeCells>
  <printOptions horizontalCentered="1"/>
  <pageMargins left="0.5" right="0.5" top="0.25" bottom="0.25" header="0.25" footer="0.25"/>
  <pageSetup fitToHeight="1" fitToWidth="1" horizontalDpi="600" verticalDpi="600" orientation="landscape"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E83"/>
  <sheetViews>
    <sheetView zoomScalePageLayoutView="0" workbookViewId="0" topLeftCell="A1">
      <selection activeCell="B27" sqref="B27"/>
    </sheetView>
  </sheetViews>
  <sheetFormatPr defaultColWidth="9.140625" defaultRowHeight="12.75"/>
  <cols>
    <col min="1" max="1" width="67.00390625" style="2" customWidth="1"/>
    <col min="2" max="3" width="16.8515625" style="2" customWidth="1"/>
    <col min="4" max="16384" width="9.140625" style="2" customWidth="1"/>
  </cols>
  <sheetData>
    <row r="2" ht="15"/>
    <row r="3" ht="15"/>
    <row r="4" ht="15"/>
    <row r="6" spans="1:3" ht="15.75" customHeight="1">
      <c r="A6" s="320" t="s">
        <v>41</v>
      </c>
      <c r="B6" s="320"/>
      <c r="C6" s="320"/>
    </row>
    <row r="7" spans="1:3" ht="15.75" customHeight="1">
      <c r="A7" s="320" t="s">
        <v>1</v>
      </c>
      <c r="B7" s="320"/>
      <c r="C7" s="320"/>
    </row>
    <row r="8" spans="1:3" ht="15.75">
      <c r="A8" s="322" t="s">
        <v>159</v>
      </c>
      <c r="B8" s="322"/>
      <c r="C8" s="322"/>
    </row>
    <row r="9" spans="1:3" ht="18" customHeight="1">
      <c r="A9" s="322" t="s">
        <v>202</v>
      </c>
      <c r="B9" s="322"/>
      <c r="C9" s="322"/>
    </row>
    <row r="10" spans="1:3" ht="18" customHeight="1">
      <c r="A10" s="4"/>
      <c r="B10" s="4"/>
      <c r="C10" s="41"/>
    </row>
    <row r="11" spans="1:3" ht="18.75" customHeight="1">
      <c r="A11" s="4"/>
      <c r="B11" s="322" t="s">
        <v>198</v>
      </c>
      <c r="C11" s="322"/>
    </row>
    <row r="12" spans="1:3" ht="19.5" customHeight="1">
      <c r="A12" s="64"/>
      <c r="B12" s="25" t="s">
        <v>199</v>
      </c>
      <c r="C12" s="25" t="s">
        <v>200</v>
      </c>
    </row>
    <row r="13" spans="1:3" ht="15.75" customHeight="1">
      <c r="A13" s="64"/>
      <c r="B13" s="65" t="s">
        <v>5</v>
      </c>
      <c r="C13" s="65" t="s">
        <v>5</v>
      </c>
    </row>
    <row r="14" spans="1:2" ht="15.75" customHeight="1">
      <c r="A14" s="64"/>
      <c r="B14" s="66"/>
    </row>
    <row r="15" spans="1:5" ht="15.75">
      <c r="A15" s="67" t="s">
        <v>180</v>
      </c>
      <c r="B15" s="68">
        <v>18271.6</v>
      </c>
      <c r="C15" s="69">
        <v>3897</v>
      </c>
      <c r="E15" s="70"/>
    </row>
    <row r="16" spans="1:5" ht="15.75">
      <c r="A16" s="67"/>
      <c r="B16" s="68"/>
      <c r="C16" s="68"/>
      <c r="E16" s="70"/>
    </row>
    <row r="17" spans="1:5" ht="15.75">
      <c r="A17" s="67" t="s">
        <v>133</v>
      </c>
      <c r="B17" s="68">
        <v>-4446.6</v>
      </c>
      <c r="C17" s="69">
        <v>-16056</v>
      </c>
      <c r="E17" s="70"/>
    </row>
    <row r="18" spans="1:5" ht="15.75">
      <c r="A18" s="67"/>
      <c r="B18" s="68"/>
      <c r="C18" s="68"/>
      <c r="E18" s="70"/>
    </row>
    <row r="19" spans="1:5" ht="15.75">
      <c r="A19" s="67" t="s">
        <v>140</v>
      </c>
      <c r="B19" s="68">
        <v>14218.4</v>
      </c>
      <c r="C19" s="69">
        <v>13464</v>
      </c>
      <c r="E19" s="70"/>
    </row>
    <row r="20" spans="1:3" ht="15.75">
      <c r="A20" s="67"/>
      <c r="B20" s="71"/>
      <c r="C20" s="71"/>
    </row>
    <row r="21" spans="1:3" ht="15.75">
      <c r="A21" s="67" t="s">
        <v>141</v>
      </c>
      <c r="B21" s="68">
        <f>SUM(B15:B20)</f>
        <v>28043.399999999998</v>
      </c>
      <c r="C21" s="68">
        <f>SUM(C15:C20)</f>
        <v>1305</v>
      </c>
    </row>
    <row r="22" spans="1:3" ht="15.75">
      <c r="A22" s="67"/>
      <c r="B22" s="68"/>
      <c r="C22" s="72"/>
    </row>
    <row r="23" spans="1:3" ht="15.75">
      <c r="A23" s="67" t="s">
        <v>24</v>
      </c>
      <c r="B23" s="69">
        <v>16776</v>
      </c>
      <c r="C23" s="69">
        <v>13455</v>
      </c>
    </row>
    <row r="24" spans="1:3" ht="15.75">
      <c r="A24" s="67" t="s">
        <v>37</v>
      </c>
      <c r="B24" s="68">
        <v>6</v>
      </c>
      <c r="C24" s="68">
        <v>12</v>
      </c>
    </row>
    <row r="25" spans="1:3" ht="16.5" thickBot="1">
      <c r="A25" s="67" t="s">
        <v>210</v>
      </c>
      <c r="B25" s="73">
        <f>SUM(B21:B24)</f>
        <v>44825.399999999994</v>
      </c>
      <c r="C25" s="73">
        <f>SUM(C21:C24)</f>
        <v>14772</v>
      </c>
    </row>
    <row r="26" spans="1:3" ht="16.5" thickTop="1">
      <c r="A26" s="67"/>
      <c r="B26" s="68"/>
      <c r="C26" s="68"/>
    </row>
    <row r="27" spans="1:3" ht="15.75">
      <c r="A27" s="67"/>
      <c r="B27" s="68"/>
      <c r="C27" s="68"/>
    </row>
    <row r="28" spans="1:3" ht="15.75">
      <c r="A28" s="67"/>
      <c r="B28" s="68"/>
      <c r="C28" s="68"/>
    </row>
    <row r="29" ht="15.75">
      <c r="A29" s="67" t="s">
        <v>125</v>
      </c>
    </row>
    <row r="30" spans="1:3" ht="15">
      <c r="A30" s="64" t="s">
        <v>25</v>
      </c>
      <c r="B30" s="68">
        <v>12191</v>
      </c>
      <c r="C30" s="68">
        <v>7481</v>
      </c>
    </row>
    <row r="31" spans="1:3" ht="15">
      <c r="A31" s="64" t="s">
        <v>94</v>
      </c>
      <c r="B31" s="68">
        <v>32634</v>
      </c>
      <c r="C31" s="68">
        <v>7291</v>
      </c>
    </row>
    <row r="32" spans="1:3" ht="16.5" thickBot="1">
      <c r="A32" s="67"/>
      <c r="B32" s="73">
        <f>SUM(B30:B31)</f>
        <v>44825</v>
      </c>
      <c r="C32" s="73">
        <f>SUM(C30:C31)</f>
        <v>14772</v>
      </c>
    </row>
    <row r="33" spans="1:3" ht="16.5" thickTop="1">
      <c r="A33" s="67"/>
      <c r="C33" s="74"/>
    </row>
    <row r="34" spans="1:3" ht="24.75" customHeight="1">
      <c r="A34" s="327" t="s">
        <v>160</v>
      </c>
      <c r="B34" s="327"/>
      <c r="C34" s="327"/>
    </row>
    <row r="35" spans="1:3" ht="24" customHeight="1">
      <c r="A35" s="328"/>
      <c r="B35" s="328"/>
      <c r="C35" s="328"/>
    </row>
    <row r="36" spans="1:2" ht="15">
      <c r="A36" s="75"/>
      <c r="B36" s="75"/>
    </row>
    <row r="37" spans="1:2" ht="15">
      <c r="A37" s="75"/>
      <c r="B37" s="75"/>
    </row>
    <row r="38" spans="1:2" ht="15">
      <c r="A38" s="75"/>
      <c r="B38" s="75"/>
    </row>
    <row r="39" spans="1:2" ht="15">
      <c r="A39" s="75"/>
      <c r="B39" s="75"/>
    </row>
    <row r="40" spans="1:2" ht="15">
      <c r="A40" s="75"/>
      <c r="B40" s="75"/>
    </row>
    <row r="41" spans="1:2" ht="15">
      <c r="A41" s="75"/>
      <c r="B41" s="75"/>
    </row>
    <row r="42" spans="1:2" ht="15">
      <c r="A42" s="75"/>
      <c r="B42" s="75"/>
    </row>
    <row r="43" spans="1:2" ht="15">
      <c r="A43" s="75"/>
      <c r="B43" s="75"/>
    </row>
    <row r="44" spans="1:2" ht="15">
      <c r="A44" s="75"/>
      <c r="B44" s="75"/>
    </row>
    <row r="45" spans="1:2" ht="15">
      <c r="A45" s="75"/>
      <c r="B45" s="75"/>
    </row>
    <row r="46" spans="1:2" ht="15">
      <c r="A46" s="75"/>
      <c r="B46" s="75"/>
    </row>
    <row r="47" spans="1:2" ht="15">
      <c r="A47" s="75"/>
      <c r="B47" s="75"/>
    </row>
    <row r="48" spans="1:2" ht="15">
      <c r="A48" s="75"/>
      <c r="B48" s="75"/>
    </row>
    <row r="49" spans="1:2" ht="15">
      <c r="A49" s="75"/>
      <c r="B49" s="75"/>
    </row>
    <row r="50" spans="1:2" ht="15">
      <c r="A50" s="75"/>
      <c r="B50" s="75"/>
    </row>
    <row r="51" spans="1:2" ht="15">
      <c r="A51" s="75"/>
      <c r="B51" s="75"/>
    </row>
    <row r="52" spans="1:2" ht="15">
      <c r="A52" s="75"/>
      <c r="B52" s="75"/>
    </row>
    <row r="53" spans="1:2" ht="15">
      <c r="A53" s="75"/>
      <c r="B53" s="75"/>
    </row>
    <row r="54" spans="1:2" ht="15">
      <c r="A54" s="75"/>
      <c r="B54" s="75"/>
    </row>
    <row r="55" spans="1:2" ht="15">
      <c r="A55" s="75"/>
      <c r="B55" s="75"/>
    </row>
    <row r="56" spans="1:2" ht="15">
      <c r="A56" s="75"/>
      <c r="B56" s="75"/>
    </row>
    <row r="57" spans="1:2" ht="15">
      <c r="A57" s="75"/>
      <c r="B57" s="75"/>
    </row>
    <row r="58" spans="1:2" ht="15">
      <c r="A58" s="75"/>
      <c r="B58" s="75"/>
    </row>
    <row r="59" spans="1:2" ht="15">
      <c r="A59" s="75"/>
      <c r="B59" s="75"/>
    </row>
    <row r="60" spans="1:2" ht="15">
      <c r="A60" s="75"/>
      <c r="B60" s="75"/>
    </row>
    <row r="61" spans="1:2" ht="15">
      <c r="A61" s="75"/>
      <c r="B61" s="75"/>
    </row>
    <row r="62" spans="1:2" ht="15">
      <c r="A62" s="75"/>
      <c r="B62" s="75"/>
    </row>
    <row r="63" spans="1:2" ht="15">
      <c r="A63" s="76"/>
      <c r="B63" s="77"/>
    </row>
    <row r="64" spans="1:2" ht="15">
      <c r="A64" s="76"/>
      <c r="B64" s="77"/>
    </row>
    <row r="65" spans="1:2" ht="15">
      <c r="A65" s="76"/>
      <c r="B65" s="77"/>
    </row>
    <row r="66" spans="1:2" ht="15">
      <c r="A66" s="76"/>
      <c r="B66" s="77"/>
    </row>
    <row r="67" spans="1:2" ht="15">
      <c r="A67" s="76"/>
      <c r="B67" s="77"/>
    </row>
    <row r="68" spans="1:2" ht="15">
      <c r="A68" s="76"/>
      <c r="B68" s="77"/>
    </row>
    <row r="69" spans="1:2" ht="15">
      <c r="A69" s="76"/>
      <c r="B69" s="77"/>
    </row>
    <row r="70" spans="1:2" ht="15">
      <c r="A70" s="76"/>
      <c r="B70" s="77"/>
    </row>
    <row r="71" spans="1:2" ht="15">
      <c r="A71" s="76"/>
      <c r="B71" s="77"/>
    </row>
    <row r="72" spans="1:2" ht="15">
      <c r="A72" s="76"/>
      <c r="B72" s="77"/>
    </row>
    <row r="73" spans="1:2" ht="15">
      <c r="A73" s="76"/>
      <c r="B73" s="77"/>
    </row>
    <row r="74" spans="1:2" ht="15">
      <c r="A74" s="76"/>
      <c r="B74" s="77"/>
    </row>
    <row r="75" spans="1:2" ht="15">
      <c r="A75" s="76"/>
      <c r="B75" s="77"/>
    </row>
    <row r="76" spans="1:2" ht="15">
      <c r="A76" s="76"/>
      <c r="B76" s="77"/>
    </row>
    <row r="77" spans="1:2" ht="15">
      <c r="A77" s="76"/>
      <c r="B77" s="77"/>
    </row>
    <row r="78" spans="1:2" ht="15">
      <c r="A78" s="76"/>
      <c r="B78" s="77"/>
    </row>
    <row r="79" spans="1:2" ht="15">
      <c r="A79" s="76"/>
      <c r="B79" s="77"/>
    </row>
    <row r="80" spans="1:2" ht="15">
      <c r="A80" s="76"/>
      <c r="B80" s="77"/>
    </row>
    <row r="81" spans="1:2" ht="15">
      <c r="A81" s="76"/>
      <c r="B81" s="77"/>
    </row>
    <row r="82" spans="1:2" ht="15">
      <c r="A82" s="76"/>
      <c r="B82" s="77"/>
    </row>
    <row r="83" spans="1:2" ht="15">
      <c r="A83" s="76"/>
      <c r="B83" s="77"/>
    </row>
  </sheetData>
  <sheetProtection/>
  <mergeCells count="6">
    <mergeCell ref="A34:C35"/>
    <mergeCell ref="A6:C6"/>
    <mergeCell ref="A7:C7"/>
    <mergeCell ref="A8:C8"/>
    <mergeCell ref="A9:C9"/>
    <mergeCell ref="B11:C11"/>
  </mergeCells>
  <printOptions horizontalCentered="1"/>
  <pageMargins left="0.5" right="0.5" top="0.5" bottom="0.61" header="0.5" footer="0.4"/>
  <pageSetup fitToHeight="1"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5:Q311"/>
  <sheetViews>
    <sheetView tabSelected="1" zoomScaleSheetLayoutView="75" zoomScalePageLayoutView="0" workbookViewId="0" topLeftCell="A195">
      <selection activeCell="B218" sqref="B218:M218"/>
    </sheetView>
  </sheetViews>
  <sheetFormatPr defaultColWidth="9.140625" defaultRowHeight="12.75"/>
  <cols>
    <col min="1" max="1" width="6.57421875" style="56" customWidth="1"/>
    <col min="2" max="2" width="6.00390625" style="2" customWidth="1"/>
    <col min="3" max="3" width="4.7109375" style="2" customWidth="1"/>
    <col min="4" max="4" width="19.7109375" style="2" customWidth="1"/>
    <col min="5" max="5" width="9.28125" style="2" customWidth="1"/>
    <col min="6" max="6" width="13.00390625" style="2" customWidth="1"/>
    <col min="7" max="7" width="16.140625" style="2" customWidth="1"/>
    <col min="8" max="8" width="2.57421875" style="2" customWidth="1"/>
    <col min="9" max="9" width="17.140625" style="2" customWidth="1"/>
    <col min="10" max="10" width="2.28125" style="2" customWidth="1"/>
    <col min="11" max="11" width="18.57421875" style="2" customWidth="1"/>
    <col min="12" max="12" width="2.57421875" style="2" customWidth="1"/>
    <col min="13" max="13" width="16.8515625" style="78" customWidth="1"/>
    <col min="14" max="15" width="9.140625" style="2" customWidth="1"/>
    <col min="16" max="16" width="30.8515625" style="2" bestFit="1" customWidth="1"/>
    <col min="17" max="16384" width="9.140625" style="2" customWidth="1"/>
  </cols>
  <sheetData>
    <row r="1" ht="15"/>
    <row r="2" ht="15"/>
    <row r="3" ht="15"/>
    <row r="4" ht="13.5" customHeight="1"/>
    <row r="5" spans="2:13" ht="15.75">
      <c r="B5" s="302" t="s">
        <v>41</v>
      </c>
      <c r="C5" s="302"/>
      <c r="D5" s="302"/>
      <c r="E5" s="302"/>
      <c r="F5" s="302"/>
      <c r="G5" s="302"/>
      <c r="H5" s="302"/>
      <c r="I5" s="302"/>
      <c r="J5" s="302"/>
      <c r="K5" s="302"/>
      <c r="L5" s="302"/>
      <c r="M5" s="302"/>
    </row>
    <row r="6" spans="2:13" ht="15.75">
      <c r="B6" s="302" t="s">
        <v>1</v>
      </c>
      <c r="C6" s="302"/>
      <c r="D6" s="302"/>
      <c r="E6" s="302"/>
      <c r="F6" s="302"/>
      <c r="G6" s="302"/>
      <c r="H6" s="302"/>
      <c r="I6" s="302"/>
      <c r="J6" s="302"/>
      <c r="K6" s="302"/>
      <c r="L6" s="302"/>
      <c r="M6" s="302"/>
    </row>
    <row r="7" spans="2:13" ht="15.75">
      <c r="B7" s="79"/>
      <c r="C7" s="79"/>
      <c r="D7" s="79"/>
      <c r="E7" s="79"/>
      <c r="F7" s="79"/>
      <c r="G7" s="79"/>
      <c r="H7" s="79"/>
      <c r="I7" s="79"/>
      <c r="J7" s="79"/>
      <c r="K7" s="79"/>
      <c r="L7" s="79"/>
      <c r="M7" s="79"/>
    </row>
    <row r="8" spans="2:13" ht="15.75">
      <c r="B8" s="302" t="s">
        <v>211</v>
      </c>
      <c r="C8" s="302"/>
      <c r="D8" s="302"/>
      <c r="E8" s="302"/>
      <c r="F8" s="302"/>
      <c r="G8" s="302"/>
      <c r="H8" s="302"/>
      <c r="I8" s="302"/>
      <c r="J8" s="302"/>
      <c r="K8" s="302"/>
      <c r="L8" s="302"/>
      <c r="M8" s="302"/>
    </row>
    <row r="9" spans="1:10" ht="13.5" customHeight="1">
      <c r="A9" s="80"/>
      <c r="B9" s="81"/>
      <c r="C9" s="81"/>
      <c r="D9" s="301"/>
      <c r="E9" s="301"/>
      <c r="F9" s="301"/>
      <c r="G9" s="301"/>
      <c r="H9" s="301"/>
      <c r="I9" s="301"/>
      <c r="J9" s="301"/>
    </row>
    <row r="10" spans="1:10" ht="15.75">
      <c r="A10" s="80">
        <v>1</v>
      </c>
      <c r="B10" s="332" t="s">
        <v>71</v>
      </c>
      <c r="C10" s="332"/>
      <c r="D10" s="303"/>
      <c r="E10" s="303"/>
      <c r="F10" s="303"/>
      <c r="G10" s="303"/>
      <c r="H10" s="303"/>
      <c r="I10" s="303"/>
      <c r="J10" s="303"/>
    </row>
    <row r="11" spans="1:3" ht="15.75">
      <c r="A11" s="80"/>
      <c r="B11" s="80"/>
      <c r="C11" s="80"/>
    </row>
    <row r="12" spans="1:13" ht="40.5" customHeight="1">
      <c r="A12" s="83"/>
      <c r="B12" s="304" t="s">
        <v>126</v>
      </c>
      <c r="C12" s="347"/>
      <c r="D12" s="347"/>
      <c r="E12" s="347"/>
      <c r="F12" s="347"/>
      <c r="G12" s="347"/>
      <c r="H12" s="347"/>
      <c r="I12" s="347"/>
      <c r="J12" s="347"/>
      <c r="K12" s="347"/>
      <c r="L12" s="347"/>
      <c r="M12" s="347"/>
    </row>
    <row r="13" spans="1:3" ht="15">
      <c r="A13" s="83"/>
      <c r="B13" s="84"/>
      <c r="C13" s="84"/>
    </row>
    <row r="14" spans="1:13" ht="68.25" customHeight="1">
      <c r="A14" s="83"/>
      <c r="B14" s="308" t="s">
        <v>161</v>
      </c>
      <c r="C14" s="308"/>
      <c r="D14" s="308"/>
      <c r="E14" s="308"/>
      <c r="F14" s="308"/>
      <c r="G14" s="308"/>
      <c r="H14" s="308"/>
      <c r="I14" s="308"/>
      <c r="J14" s="308"/>
      <c r="K14" s="308"/>
      <c r="L14" s="308"/>
      <c r="M14" s="308"/>
    </row>
    <row r="15" spans="1:13" ht="15">
      <c r="A15" s="83"/>
      <c r="B15" s="84"/>
      <c r="C15" s="85"/>
      <c r="D15" s="85"/>
      <c r="E15" s="85"/>
      <c r="F15" s="85"/>
      <c r="G15" s="85"/>
      <c r="H15" s="85"/>
      <c r="I15" s="85"/>
      <c r="J15" s="85"/>
      <c r="K15" s="85"/>
      <c r="L15" s="85"/>
      <c r="M15" s="85"/>
    </row>
    <row r="16" spans="1:13" ht="18" customHeight="1">
      <c r="A16" s="80">
        <v>2</v>
      </c>
      <c r="B16" s="283" t="s">
        <v>162</v>
      </c>
      <c r="C16" s="283"/>
      <c r="D16" s="283"/>
      <c r="E16" s="283"/>
      <c r="F16" s="283"/>
      <c r="G16" s="283"/>
      <c r="H16" s="283"/>
      <c r="I16" s="283"/>
      <c r="J16" s="283"/>
      <c r="K16" s="283"/>
      <c r="L16" s="283"/>
      <c r="M16" s="283"/>
    </row>
    <row r="17" spans="1:13" ht="18" customHeight="1">
      <c r="A17" s="80"/>
      <c r="B17" s="246"/>
      <c r="C17" s="246"/>
      <c r="D17" s="246"/>
      <c r="E17" s="246"/>
      <c r="F17" s="246"/>
      <c r="G17" s="246"/>
      <c r="H17" s="246"/>
      <c r="I17" s="246"/>
      <c r="J17" s="246"/>
      <c r="K17" s="246"/>
      <c r="L17" s="246"/>
      <c r="M17" s="246"/>
    </row>
    <row r="18" spans="1:13" ht="35.25" customHeight="1">
      <c r="A18" s="80"/>
      <c r="B18" s="304" t="s">
        <v>163</v>
      </c>
      <c r="C18" s="304"/>
      <c r="D18" s="304"/>
      <c r="E18" s="304"/>
      <c r="F18" s="304"/>
      <c r="G18" s="304"/>
      <c r="H18" s="304"/>
      <c r="I18" s="304"/>
      <c r="J18" s="304"/>
      <c r="K18" s="304"/>
      <c r="L18" s="304"/>
      <c r="M18" s="304"/>
    </row>
    <row r="19" spans="1:13" ht="15.75">
      <c r="A19" s="80"/>
      <c r="B19" s="86"/>
      <c r="C19" s="86"/>
      <c r="D19" s="86"/>
      <c r="E19" s="86"/>
      <c r="F19" s="86"/>
      <c r="G19" s="86"/>
      <c r="H19" s="86"/>
      <c r="I19" s="86"/>
      <c r="J19" s="86"/>
      <c r="K19" s="86"/>
      <c r="L19" s="86"/>
      <c r="M19" s="86"/>
    </row>
    <row r="20" spans="1:10" ht="15.75" customHeight="1">
      <c r="A20" s="80">
        <v>3</v>
      </c>
      <c r="B20" s="332" t="s">
        <v>65</v>
      </c>
      <c r="C20" s="332"/>
      <c r="D20" s="332"/>
      <c r="E20" s="332"/>
      <c r="F20" s="332"/>
      <c r="G20" s="332"/>
      <c r="H20" s="332"/>
      <c r="I20" s="332"/>
      <c r="J20" s="332"/>
    </row>
    <row r="21" spans="1:10" ht="15.75">
      <c r="A21" s="80"/>
      <c r="B21" s="80"/>
      <c r="C21" s="80"/>
      <c r="D21" s="80"/>
      <c r="E21" s="80"/>
      <c r="F21" s="80"/>
      <c r="G21" s="80"/>
      <c r="H21" s="80"/>
      <c r="I21" s="80"/>
      <c r="J21" s="80"/>
    </row>
    <row r="22" spans="1:13" ht="19.5" customHeight="1">
      <c r="A22" s="80"/>
      <c r="B22" s="301" t="s">
        <v>164</v>
      </c>
      <c r="C22" s="301"/>
      <c r="D22" s="301"/>
      <c r="E22" s="301"/>
      <c r="F22" s="301"/>
      <c r="G22" s="301"/>
      <c r="H22" s="301"/>
      <c r="I22" s="301"/>
      <c r="J22" s="301"/>
      <c r="K22" s="301"/>
      <c r="L22" s="301"/>
      <c r="M22" s="301"/>
    </row>
    <row r="23" spans="1:10" ht="15.75">
      <c r="A23" s="80"/>
      <c r="B23" s="83"/>
      <c r="C23" s="83"/>
      <c r="D23" s="83"/>
      <c r="E23" s="83"/>
      <c r="F23" s="83"/>
      <c r="G23" s="83"/>
      <c r="H23" s="83"/>
      <c r="I23" s="83"/>
      <c r="J23" s="83"/>
    </row>
    <row r="24" spans="1:10" ht="15.75" customHeight="1">
      <c r="A24" s="80">
        <v>4</v>
      </c>
      <c r="B24" s="332" t="s">
        <v>2</v>
      </c>
      <c r="C24" s="332"/>
      <c r="D24" s="332"/>
      <c r="E24" s="332"/>
      <c r="F24" s="332"/>
      <c r="G24" s="332"/>
      <c r="H24" s="332"/>
      <c r="I24" s="332"/>
      <c r="J24" s="332"/>
    </row>
    <row r="25" spans="1:3" ht="15.75">
      <c r="A25" s="80"/>
      <c r="B25" s="80"/>
      <c r="C25" s="80"/>
    </row>
    <row r="26" spans="1:13" ht="19.5" customHeight="1">
      <c r="A26" s="87"/>
      <c r="B26" s="348" t="s">
        <v>64</v>
      </c>
      <c r="C26" s="348"/>
      <c r="D26" s="348"/>
      <c r="E26" s="348"/>
      <c r="F26" s="348"/>
      <c r="G26" s="348"/>
      <c r="H26" s="348"/>
      <c r="I26" s="348"/>
      <c r="J26" s="348"/>
      <c r="K26" s="348"/>
      <c r="L26" s="348"/>
      <c r="M26" s="348"/>
    </row>
    <row r="27" spans="1:10" ht="15.75">
      <c r="A27" s="80"/>
      <c r="B27" s="88"/>
      <c r="C27" s="88"/>
      <c r="D27" s="83"/>
      <c r="E27" s="83"/>
      <c r="F27" s="83"/>
      <c r="G27" s="83"/>
      <c r="H27" s="83"/>
      <c r="I27" s="83"/>
      <c r="J27" s="83"/>
    </row>
    <row r="28" spans="1:10" ht="15.75" customHeight="1">
      <c r="A28" s="80">
        <v>5</v>
      </c>
      <c r="B28" s="332" t="s">
        <v>66</v>
      </c>
      <c r="C28" s="332"/>
      <c r="D28" s="332"/>
      <c r="E28" s="332"/>
      <c r="F28" s="332"/>
      <c r="G28" s="332"/>
      <c r="H28" s="332"/>
      <c r="I28" s="332"/>
      <c r="J28" s="332"/>
    </row>
    <row r="29" spans="1:3" ht="15.75">
      <c r="A29" s="80"/>
      <c r="B29" s="80"/>
      <c r="C29" s="80"/>
    </row>
    <row r="30" spans="1:13" ht="22.5" customHeight="1">
      <c r="A30" s="87"/>
      <c r="B30" s="307" t="s">
        <v>165</v>
      </c>
      <c r="C30" s="307"/>
      <c r="D30" s="307"/>
      <c r="E30" s="307"/>
      <c r="F30" s="307"/>
      <c r="G30" s="307"/>
      <c r="H30" s="307"/>
      <c r="I30" s="307"/>
      <c r="J30" s="307"/>
      <c r="K30" s="307"/>
      <c r="L30" s="307"/>
      <c r="M30" s="307"/>
    </row>
    <row r="31" spans="1:10" ht="15.75">
      <c r="A31" s="80"/>
      <c r="B31" s="88"/>
      <c r="C31" s="88"/>
      <c r="D31" s="307"/>
      <c r="E31" s="307"/>
      <c r="F31" s="307"/>
      <c r="G31" s="307"/>
      <c r="H31" s="307"/>
      <c r="I31" s="307"/>
      <c r="J31" s="307"/>
    </row>
    <row r="32" spans="1:10" ht="15.75" customHeight="1">
      <c r="A32" s="80">
        <v>6</v>
      </c>
      <c r="B32" s="332" t="s">
        <v>53</v>
      </c>
      <c r="C32" s="332"/>
      <c r="D32" s="332"/>
      <c r="E32" s="332"/>
      <c r="F32" s="332"/>
      <c r="G32" s="332"/>
      <c r="H32" s="332"/>
      <c r="I32" s="332"/>
      <c r="J32" s="332"/>
    </row>
    <row r="33" spans="1:3" ht="14.25" customHeight="1">
      <c r="A33" s="80"/>
      <c r="B33" s="80"/>
      <c r="C33" s="80"/>
    </row>
    <row r="34" spans="1:13" ht="16.5" customHeight="1">
      <c r="A34" s="87"/>
      <c r="B34" s="306" t="s">
        <v>166</v>
      </c>
      <c r="C34" s="306"/>
      <c r="D34" s="306"/>
      <c r="E34" s="306"/>
      <c r="F34" s="306"/>
      <c r="G34" s="306"/>
      <c r="H34" s="306"/>
      <c r="I34" s="306"/>
      <c r="J34" s="306"/>
      <c r="K34" s="306"/>
      <c r="L34" s="306"/>
      <c r="M34" s="306"/>
    </row>
    <row r="35" spans="1:10" ht="13.5" customHeight="1">
      <c r="A35" s="87"/>
      <c r="B35" s="82"/>
      <c r="C35" s="82"/>
      <c r="D35" s="82"/>
      <c r="E35" s="82"/>
      <c r="F35" s="82"/>
      <c r="G35" s="82"/>
      <c r="H35" s="82"/>
      <c r="I35" s="82"/>
      <c r="J35" s="82"/>
    </row>
    <row r="36" spans="1:10" ht="15.75" customHeight="1">
      <c r="A36" s="80">
        <v>7</v>
      </c>
      <c r="B36" s="305" t="s">
        <v>135</v>
      </c>
      <c r="C36" s="305"/>
      <c r="D36" s="305"/>
      <c r="E36" s="305"/>
      <c r="F36" s="305"/>
      <c r="G36" s="305"/>
      <c r="H36" s="305"/>
      <c r="I36" s="305"/>
      <c r="J36" s="305"/>
    </row>
    <row r="37" spans="1:3" ht="15.75">
      <c r="A37" s="80"/>
      <c r="B37" s="244"/>
      <c r="C37" s="244"/>
    </row>
    <row r="38" spans="1:13" ht="15.75">
      <c r="A38" s="80">
        <v>7.1</v>
      </c>
      <c r="B38" s="329" t="s">
        <v>212</v>
      </c>
      <c r="C38" s="329"/>
      <c r="D38" s="329"/>
      <c r="E38" s="329"/>
      <c r="F38" s="329"/>
      <c r="G38" s="329"/>
      <c r="H38" s="329"/>
      <c r="I38" s="329"/>
      <c r="J38" s="329"/>
      <c r="K38" s="329"/>
      <c r="L38" s="329"/>
      <c r="M38" s="329"/>
    </row>
    <row r="39" spans="1:13" ht="35.25" customHeight="1">
      <c r="A39" s="80"/>
      <c r="B39" s="329" t="s">
        <v>213</v>
      </c>
      <c r="C39" s="329"/>
      <c r="D39" s="329"/>
      <c r="E39" s="329"/>
      <c r="F39" s="329"/>
      <c r="G39" s="329"/>
      <c r="H39" s="329"/>
      <c r="I39" s="329"/>
      <c r="J39" s="329"/>
      <c r="K39" s="329"/>
      <c r="L39" s="329"/>
      <c r="M39" s="329"/>
    </row>
    <row r="40" spans="1:13" ht="15.75">
      <c r="A40" s="80"/>
      <c r="B40" s="247"/>
      <c r="C40" s="247"/>
      <c r="D40" s="247"/>
      <c r="E40" s="247"/>
      <c r="F40" s="247"/>
      <c r="G40" s="247"/>
      <c r="H40" s="247"/>
      <c r="I40" s="247"/>
      <c r="J40" s="247"/>
      <c r="K40" s="247"/>
      <c r="L40" s="247"/>
      <c r="M40" s="247"/>
    </row>
    <row r="41" spans="1:13" ht="15.75">
      <c r="A41" s="80">
        <v>7.2</v>
      </c>
      <c r="B41" s="330" t="s">
        <v>214</v>
      </c>
      <c r="C41" s="330"/>
      <c r="D41" s="330"/>
      <c r="E41" s="330"/>
      <c r="F41" s="330"/>
      <c r="G41" s="330"/>
      <c r="H41" s="330"/>
      <c r="I41" s="330"/>
      <c r="J41" s="330"/>
      <c r="K41" s="330"/>
      <c r="L41" s="330"/>
      <c r="M41" s="330"/>
    </row>
    <row r="42" spans="1:13" ht="49.5" customHeight="1">
      <c r="A42" s="80"/>
      <c r="B42" s="330" t="s">
        <v>228</v>
      </c>
      <c r="C42" s="330"/>
      <c r="D42" s="330"/>
      <c r="E42" s="330"/>
      <c r="F42" s="330"/>
      <c r="G42" s="330"/>
      <c r="H42" s="330"/>
      <c r="I42" s="330"/>
      <c r="J42" s="330"/>
      <c r="K42" s="330"/>
      <c r="L42" s="330"/>
      <c r="M42" s="330"/>
    </row>
    <row r="43" spans="1:13" ht="18.75" customHeight="1">
      <c r="A43" s="80"/>
      <c r="B43" s="330" t="s">
        <v>215</v>
      </c>
      <c r="C43" s="330"/>
      <c r="D43" s="330"/>
      <c r="E43" s="330"/>
      <c r="F43" s="330"/>
      <c r="G43" s="330"/>
      <c r="H43" s="330"/>
      <c r="I43" s="330"/>
      <c r="J43" s="330"/>
      <c r="K43" s="330"/>
      <c r="L43" s="330"/>
      <c r="M43" s="330"/>
    </row>
    <row r="44" spans="1:13" ht="15.75">
      <c r="A44" s="80"/>
      <c r="B44" s="248"/>
      <c r="C44" s="248"/>
      <c r="D44" s="248"/>
      <c r="E44" s="248"/>
      <c r="F44" s="248"/>
      <c r="G44" s="248"/>
      <c r="H44" s="248"/>
      <c r="I44" s="248"/>
      <c r="J44" s="248"/>
      <c r="K44" s="248"/>
      <c r="L44" s="248"/>
      <c r="M44" s="248"/>
    </row>
    <row r="45" spans="1:13" ht="15.75">
      <c r="A45" s="80"/>
      <c r="B45" s="330" t="s">
        <v>217</v>
      </c>
      <c r="C45" s="330"/>
      <c r="D45" s="330"/>
      <c r="E45" s="330"/>
      <c r="F45" s="330"/>
      <c r="G45" s="330"/>
      <c r="H45" s="330"/>
      <c r="I45" s="330"/>
      <c r="J45" s="330"/>
      <c r="K45" s="330"/>
      <c r="L45" s="330"/>
      <c r="M45" s="330"/>
    </row>
    <row r="46" spans="1:13" ht="15.75">
      <c r="A46" s="80"/>
      <c r="B46" s="248"/>
      <c r="C46" s="248"/>
      <c r="D46" s="248"/>
      <c r="E46" s="248"/>
      <c r="F46" s="248"/>
      <c r="G46" s="248"/>
      <c r="H46" s="248"/>
      <c r="I46" s="248"/>
      <c r="J46" s="248"/>
      <c r="K46" s="248"/>
      <c r="L46" s="248"/>
      <c r="M46" s="248"/>
    </row>
    <row r="47" spans="1:13" ht="31.5">
      <c r="A47" s="80"/>
      <c r="B47" s="300" t="s">
        <v>218</v>
      </c>
      <c r="C47" s="300"/>
      <c r="D47" s="249"/>
      <c r="E47" s="249"/>
      <c r="F47" s="249"/>
      <c r="G47" s="250" t="s">
        <v>224</v>
      </c>
      <c r="H47" s="250"/>
      <c r="I47" s="250" t="s">
        <v>225</v>
      </c>
      <c r="J47" s="250"/>
      <c r="K47" s="250" t="s">
        <v>219</v>
      </c>
      <c r="L47" s="249"/>
      <c r="M47" s="299" t="s">
        <v>226</v>
      </c>
    </row>
    <row r="48" spans="1:13" s="11" customFormat="1" ht="15.75">
      <c r="A48" s="80"/>
      <c r="B48" s="349"/>
      <c r="C48" s="349"/>
      <c r="D48" s="249"/>
      <c r="E48" s="249"/>
      <c r="F48" s="249"/>
      <c r="G48" s="250" t="s">
        <v>6</v>
      </c>
      <c r="H48" s="250"/>
      <c r="I48" s="250" t="s">
        <v>6</v>
      </c>
      <c r="J48" s="250"/>
      <c r="K48" s="250" t="s">
        <v>6</v>
      </c>
      <c r="L48" s="249"/>
      <c r="M48" s="299"/>
    </row>
    <row r="49" spans="1:13" ht="15.75">
      <c r="A49" s="80"/>
      <c r="B49" s="330" t="s">
        <v>220</v>
      </c>
      <c r="C49" s="330"/>
      <c r="D49" s="330"/>
      <c r="E49" s="330"/>
      <c r="F49" s="248"/>
      <c r="G49" s="251">
        <v>10000</v>
      </c>
      <c r="H49" s="251"/>
      <c r="I49" s="251">
        <v>926</v>
      </c>
      <c r="J49" s="251"/>
      <c r="K49" s="251">
        <f>G49-I49</f>
        <v>9074</v>
      </c>
      <c r="L49" s="252"/>
      <c r="M49" s="253" t="s">
        <v>227</v>
      </c>
    </row>
    <row r="50" spans="1:13" ht="15.75">
      <c r="A50" s="80"/>
      <c r="B50" s="330" t="s">
        <v>221</v>
      </c>
      <c r="C50" s="330"/>
      <c r="D50" s="330"/>
      <c r="E50" s="330"/>
      <c r="F50" s="248"/>
      <c r="G50" s="251">
        <v>4000</v>
      </c>
      <c r="H50" s="251"/>
      <c r="I50" s="251">
        <v>2085</v>
      </c>
      <c r="J50" s="251"/>
      <c r="K50" s="251">
        <f>G50-I50</f>
        <v>1915</v>
      </c>
      <c r="L50" s="252"/>
      <c r="M50" s="253" t="s">
        <v>227</v>
      </c>
    </row>
    <row r="51" spans="1:13" ht="33.75" customHeight="1">
      <c r="A51" s="80"/>
      <c r="B51" s="330" t="s">
        <v>222</v>
      </c>
      <c r="C51" s="330"/>
      <c r="D51" s="330"/>
      <c r="E51" s="330"/>
      <c r="F51" s="248"/>
      <c r="G51" s="251">
        <v>500</v>
      </c>
      <c r="H51" s="251"/>
      <c r="I51" s="251">
        <v>299</v>
      </c>
      <c r="J51" s="251"/>
      <c r="K51" s="251">
        <f>G51-I51</f>
        <v>201</v>
      </c>
      <c r="L51" s="252"/>
      <c r="M51" s="253" t="s">
        <v>241</v>
      </c>
    </row>
    <row r="52" spans="1:13" ht="15.75">
      <c r="A52" s="80"/>
      <c r="B52" s="330" t="s">
        <v>223</v>
      </c>
      <c r="C52" s="330"/>
      <c r="D52" s="330"/>
      <c r="E52" s="330"/>
      <c r="F52" s="248"/>
      <c r="G52" s="251">
        <v>6559</v>
      </c>
      <c r="H52" s="251"/>
      <c r="I52" s="251">
        <v>0</v>
      </c>
      <c r="J52" s="251"/>
      <c r="K52" s="251">
        <f>G52-I52</f>
        <v>6559</v>
      </c>
      <c r="L52" s="252"/>
      <c r="M52" s="253" t="s">
        <v>227</v>
      </c>
    </row>
    <row r="53" spans="1:13" ht="16.5" thickBot="1">
      <c r="A53" s="80"/>
      <c r="B53" s="330" t="s">
        <v>20</v>
      </c>
      <c r="C53" s="330"/>
      <c r="D53" s="330"/>
      <c r="E53" s="330"/>
      <c r="F53" s="248"/>
      <c r="G53" s="254">
        <f>SUM(G49:G52)</f>
        <v>21059</v>
      </c>
      <c r="H53" s="252"/>
      <c r="I53" s="254">
        <f>SUM(I49:I52)</f>
        <v>3310</v>
      </c>
      <c r="J53" s="252"/>
      <c r="K53" s="254">
        <f>SUM(K49:K52)</f>
        <v>17749</v>
      </c>
      <c r="L53" s="252"/>
      <c r="M53" s="248"/>
    </row>
    <row r="54" spans="1:13" ht="16.5" thickTop="1">
      <c r="A54" s="80"/>
      <c r="B54" s="248"/>
      <c r="C54" s="248"/>
      <c r="D54" s="248"/>
      <c r="E54" s="248"/>
      <c r="F54" s="248"/>
      <c r="G54" s="248"/>
      <c r="H54" s="248"/>
      <c r="I54" s="248"/>
      <c r="J54" s="248"/>
      <c r="K54" s="248"/>
      <c r="L54" s="248"/>
      <c r="M54" s="248"/>
    </row>
    <row r="55" spans="1:13" ht="32.25" customHeight="1">
      <c r="A55" s="80"/>
      <c r="B55" s="330" t="s">
        <v>242</v>
      </c>
      <c r="C55" s="330"/>
      <c r="D55" s="330"/>
      <c r="E55" s="330"/>
      <c r="F55" s="330"/>
      <c r="G55" s="330"/>
      <c r="H55" s="330"/>
      <c r="I55" s="330"/>
      <c r="J55" s="330"/>
      <c r="K55" s="330"/>
      <c r="L55" s="330"/>
      <c r="M55" s="330"/>
    </row>
    <row r="56" spans="1:13" ht="15.75">
      <c r="A56" s="80"/>
      <c r="B56" s="248"/>
      <c r="C56" s="248"/>
      <c r="D56" s="248"/>
      <c r="E56" s="248"/>
      <c r="F56" s="248"/>
      <c r="G56" s="248"/>
      <c r="H56" s="248"/>
      <c r="I56" s="248"/>
      <c r="J56" s="248"/>
      <c r="K56" s="248"/>
      <c r="L56" s="248"/>
      <c r="M56" s="248"/>
    </row>
    <row r="57" spans="1:13" ht="15.75">
      <c r="A57" s="80">
        <v>7.3</v>
      </c>
      <c r="B57" s="330" t="s">
        <v>216</v>
      </c>
      <c r="C57" s="330"/>
      <c r="D57" s="330"/>
      <c r="E57" s="330"/>
      <c r="F57" s="330"/>
      <c r="G57" s="330"/>
      <c r="H57" s="330"/>
      <c r="I57" s="330"/>
      <c r="J57" s="330"/>
      <c r="K57" s="330"/>
      <c r="L57" s="330"/>
      <c r="M57" s="330"/>
    </row>
    <row r="58" spans="1:13" ht="15.75">
      <c r="A58" s="80"/>
      <c r="B58" s="329" t="s">
        <v>251</v>
      </c>
      <c r="C58" s="329"/>
      <c r="D58" s="329"/>
      <c r="E58" s="329"/>
      <c r="F58" s="329"/>
      <c r="G58" s="329"/>
      <c r="H58" s="329"/>
      <c r="I58" s="329"/>
      <c r="J58" s="329"/>
      <c r="K58" s="329"/>
      <c r="L58" s="329"/>
      <c r="M58" s="329"/>
    </row>
    <row r="59" spans="1:13" ht="15.75">
      <c r="A59" s="80"/>
      <c r="B59" s="247"/>
      <c r="C59" s="247"/>
      <c r="D59" s="247"/>
      <c r="E59" s="247"/>
      <c r="F59" s="247"/>
      <c r="G59" s="247"/>
      <c r="H59" s="247"/>
      <c r="I59" s="247"/>
      <c r="J59" s="247"/>
      <c r="K59" s="247"/>
      <c r="L59" s="247"/>
      <c r="M59" s="247"/>
    </row>
    <row r="60" spans="1:13" ht="31.5" customHeight="1">
      <c r="A60" s="80"/>
      <c r="B60" s="329" t="s">
        <v>230</v>
      </c>
      <c r="C60" s="329"/>
      <c r="D60" s="329"/>
      <c r="E60" s="329"/>
      <c r="F60" s="329"/>
      <c r="G60" s="329"/>
      <c r="H60" s="329"/>
      <c r="I60" s="329"/>
      <c r="J60" s="329"/>
      <c r="K60" s="329"/>
      <c r="L60" s="329"/>
      <c r="M60" s="329"/>
    </row>
    <row r="61" spans="1:13" ht="15.75">
      <c r="A61" s="80"/>
      <c r="B61" s="247"/>
      <c r="C61" s="247"/>
      <c r="D61" s="247"/>
      <c r="E61" s="247"/>
      <c r="F61" s="247"/>
      <c r="G61" s="247"/>
      <c r="H61" s="247"/>
      <c r="I61" s="247"/>
      <c r="J61" s="247"/>
      <c r="K61" s="247"/>
      <c r="L61" s="247"/>
      <c r="M61" s="247"/>
    </row>
    <row r="62" spans="1:13" ht="15.75" customHeight="1">
      <c r="A62" s="80">
        <v>8</v>
      </c>
      <c r="B62" s="332" t="s">
        <v>67</v>
      </c>
      <c r="C62" s="332"/>
      <c r="D62" s="332"/>
      <c r="E62" s="332"/>
      <c r="F62" s="332"/>
      <c r="G62" s="332"/>
      <c r="H62" s="332"/>
      <c r="I62" s="332"/>
      <c r="J62" s="332"/>
      <c r="M62" s="89"/>
    </row>
    <row r="63" spans="1:13" ht="14.25" customHeight="1">
      <c r="A63" s="80"/>
      <c r="B63" s="80"/>
      <c r="C63" s="80"/>
      <c r="D63" s="80"/>
      <c r="E63" s="80"/>
      <c r="F63" s="80"/>
      <c r="G63" s="80"/>
      <c r="H63" s="80"/>
      <c r="I63" s="80"/>
      <c r="J63" s="80"/>
      <c r="M63" s="158"/>
    </row>
    <row r="64" spans="1:13" ht="31.5" customHeight="1">
      <c r="A64" s="80"/>
      <c r="B64" s="284" t="s">
        <v>229</v>
      </c>
      <c r="C64" s="284"/>
      <c r="D64" s="284"/>
      <c r="E64" s="284"/>
      <c r="F64" s="284"/>
      <c r="G64" s="284"/>
      <c r="H64" s="284"/>
      <c r="I64" s="284"/>
      <c r="J64" s="284"/>
      <c r="K64" s="284"/>
      <c r="L64" s="284"/>
      <c r="M64" s="284"/>
    </row>
    <row r="65" spans="1:13" ht="15.75">
      <c r="A65" s="80"/>
      <c r="B65" s="245"/>
      <c r="C65" s="245"/>
      <c r="D65" s="245"/>
      <c r="E65" s="245"/>
      <c r="F65" s="245"/>
      <c r="G65" s="245"/>
      <c r="H65" s="245"/>
      <c r="I65" s="255"/>
      <c r="J65" s="256"/>
      <c r="K65" s="256"/>
      <c r="L65" s="256"/>
      <c r="M65" s="255"/>
    </row>
    <row r="66" spans="1:10" ht="15.75" customHeight="1">
      <c r="A66" s="80">
        <v>9</v>
      </c>
      <c r="B66" s="332" t="s">
        <v>3</v>
      </c>
      <c r="C66" s="332"/>
      <c r="D66" s="332"/>
      <c r="E66" s="332"/>
      <c r="F66" s="332"/>
      <c r="G66" s="332"/>
      <c r="H66" s="332"/>
      <c r="I66" s="332"/>
      <c r="J66" s="332"/>
    </row>
    <row r="67" spans="1:3" ht="9" customHeight="1">
      <c r="A67" s="80"/>
      <c r="B67" s="80"/>
      <c r="C67" s="80"/>
    </row>
    <row r="68" spans="1:13" ht="17.25" customHeight="1">
      <c r="A68" s="80"/>
      <c r="B68" s="347" t="s">
        <v>231</v>
      </c>
      <c r="C68" s="347"/>
      <c r="D68" s="347"/>
      <c r="E68" s="347"/>
      <c r="F68" s="347"/>
      <c r="G68" s="347"/>
      <c r="H68" s="347"/>
      <c r="I68" s="347"/>
      <c r="J68" s="347"/>
      <c r="K68" s="347"/>
      <c r="L68" s="347"/>
      <c r="M68" s="347"/>
    </row>
    <row r="69" spans="1:13" ht="15.75">
      <c r="A69" s="80"/>
      <c r="B69" s="85"/>
      <c r="C69" s="85"/>
      <c r="D69" s="85"/>
      <c r="E69" s="85"/>
      <c r="F69" s="85"/>
      <c r="G69" s="85"/>
      <c r="H69" s="85"/>
      <c r="I69" s="91"/>
      <c r="J69" s="91"/>
      <c r="K69" s="91"/>
      <c r="L69" s="91"/>
      <c r="M69" s="41"/>
    </row>
    <row r="70" spans="1:13" ht="15.75">
      <c r="A70" s="80"/>
      <c r="B70" s="85"/>
      <c r="C70" s="85"/>
      <c r="D70" s="85"/>
      <c r="E70" s="85"/>
      <c r="F70" s="85"/>
      <c r="G70" s="85"/>
      <c r="H70" s="85"/>
      <c r="I70" s="91"/>
      <c r="J70" s="91"/>
      <c r="K70" s="91" t="s">
        <v>189</v>
      </c>
      <c r="L70" s="91"/>
      <c r="M70" s="41" t="s">
        <v>31</v>
      </c>
    </row>
    <row r="71" spans="1:13" ht="15.75">
      <c r="A71" s="80"/>
      <c r="B71" s="80"/>
      <c r="C71" s="80"/>
      <c r="I71" s="41" t="s">
        <v>4</v>
      </c>
      <c r="J71" s="41"/>
      <c r="K71" s="41" t="s">
        <v>76</v>
      </c>
      <c r="L71" s="41"/>
      <c r="M71" s="41" t="s">
        <v>32</v>
      </c>
    </row>
    <row r="72" spans="1:13" s="93" customFormat="1" ht="15" customHeight="1">
      <c r="A72" s="92"/>
      <c r="B72" s="92" t="s">
        <v>232</v>
      </c>
      <c r="C72" s="92"/>
      <c r="I72" s="41" t="s">
        <v>6</v>
      </c>
      <c r="J72" s="41"/>
      <c r="K72" s="41" t="s">
        <v>6</v>
      </c>
      <c r="L72" s="41"/>
      <c r="M72" s="41" t="s">
        <v>6</v>
      </c>
    </row>
    <row r="73" spans="1:13" s="93" customFormat="1" ht="9.75" customHeight="1">
      <c r="A73" s="92"/>
      <c r="B73" s="92"/>
      <c r="C73" s="92"/>
      <c r="I73" s="41"/>
      <c r="J73" s="41"/>
      <c r="K73" s="41"/>
      <c r="L73" s="41"/>
      <c r="M73" s="41"/>
    </row>
    <row r="74" spans="1:13" s="93" customFormat="1" ht="16.5" customHeight="1">
      <c r="A74" s="92"/>
      <c r="B74" s="90" t="s">
        <v>33</v>
      </c>
      <c r="C74" s="92"/>
      <c r="I74" s="94">
        <v>16906</v>
      </c>
      <c r="J74" s="94"/>
      <c r="K74" s="94">
        <v>1043</v>
      </c>
      <c r="L74" s="94"/>
      <c r="M74" s="95">
        <v>48687</v>
      </c>
    </row>
    <row r="75" spans="1:13" s="93" customFormat="1" ht="15" customHeight="1">
      <c r="A75" s="92"/>
      <c r="B75" s="90" t="s">
        <v>34</v>
      </c>
      <c r="C75" s="92"/>
      <c r="I75" s="94">
        <v>85133</v>
      </c>
      <c r="J75" s="94"/>
      <c r="K75" s="94">
        <v>11421</v>
      </c>
      <c r="L75" s="94"/>
      <c r="M75" s="95">
        <v>149713</v>
      </c>
    </row>
    <row r="76" spans="1:13" s="93" customFormat="1" ht="15" customHeight="1">
      <c r="A76" s="92"/>
      <c r="B76" s="90" t="s">
        <v>45</v>
      </c>
      <c r="C76" s="92"/>
      <c r="I76" s="94">
        <v>8227</v>
      </c>
      <c r="J76" s="94"/>
      <c r="K76" s="94">
        <v>7623</v>
      </c>
      <c r="L76" s="94"/>
      <c r="M76" s="95">
        <v>130173</v>
      </c>
    </row>
    <row r="77" spans="1:13" s="93" customFormat="1" ht="16.5" customHeight="1">
      <c r="A77" s="92"/>
      <c r="B77" s="90" t="s">
        <v>35</v>
      </c>
      <c r="C77" s="92"/>
      <c r="I77" s="94">
        <v>-12691</v>
      </c>
      <c r="J77" s="94"/>
      <c r="K77" s="94">
        <v>-7360</v>
      </c>
      <c r="L77" s="94"/>
      <c r="M77" s="95">
        <v>-131015</v>
      </c>
    </row>
    <row r="78" spans="1:13" s="93" customFormat="1" ht="17.25" customHeight="1" thickBot="1">
      <c r="A78" s="92"/>
      <c r="B78" s="90"/>
      <c r="C78" s="92"/>
      <c r="I78" s="221">
        <f>SUM(I74:I77)</f>
        <v>97575</v>
      </c>
      <c r="J78" s="94"/>
      <c r="K78" s="221">
        <f>SUM(K74:K77)</f>
        <v>12727</v>
      </c>
      <c r="L78" s="94"/>
      <c r="M78" s="222">
        <f>SUM(M74:M77)</f>
        <v>197558</v>
      </c>
    </row>
    <row r="79" spans="1:13" s="93" customFormat="1" ht="14.25" customHeight="1" thickTop="1">
      <c r="A79" s="92"/>
      <c r="B79" s="90"/>
      <c r="C79" s="92"/>
      <c r="M79" s="78"/>
    </row>
    <row r="80" spans="1:10" ht="15.75" customHeight="1">
      <c r="A80" s="80">
        <v>10</v>
      </c>
      <c r="B80" s="332" t="s">
        <v>68</v>
      </c>
      <c r="C80" s="332"/>
      <c r="D80" s="332"/>
      <c r="E80" s="332"/>
      <c r="F80" s="332"/>
      <c r="G80" s="332"/>
      <c r="H80" s="332"/>
      <c r="I80" s="332"/>
      <c r="J80" s="332"/>
    </row>
    <row r="81" spans="1:10" ht="15.75">
      <c r="A81" s="80"/>
      <c r="B81" s="80"/>
      <c r="C81" s="80"/>
      <c r="D81" s="80"/>
      <c r="E81" s="80"/>
      <c r="F81" s="80"/>
      <c r="G81" s="80"/>
      <c r="H81" s="80"/>
      <c r="I81" s="80"/>
      <c r="J81" s="80"/>
    </row>
    <row r="82" spans="1:13" ht="33" customHeight="1">
      <c r="A82" s="80"/>
      <c r="B82" s="301" t="s">
        <v>167</v>
      </c>
      <c r="C82" s="301"/>
      <c r="D82" s="301"/>
      <c r="E82" s="301"/>
      <c r="F82" s="301"/>
      <c r="G82" s="301"/>
      <c r="H82" s="301"/>
      <c r="I82" s="301"/>
      <c r="J82" s="301"/>
      <c r="K82" s="301"/>
      <c r="L82" s="301"/>
      <c r="M82" s="301"/>
    </row>
    <row r="83" spans="1:10" ht="15.75">
      <c r="A83" s="80"/>
      <c r="B83" s="88"/>
      <c r="C83" s="88"/>
      <c r="D83" s="83"/>
      <c r="E83" s="83"/>
      <c r="F83" s="83"/>
      <c r="G83" s="83"/>
      <c r="H83" s="83"/>
      <c r="I83" s="83"/>
      <c r="J83" s="83"/>
    </row>
    <row r="84" spans="1:10" ht="15.75" customHeight="1">
      <c r="A84" s="80">
        <v>11</v>
      </c>
      <c r="B84" s="332" t="s">
        <v>97</v>
      </c>
      <c r="C84" s="332"/>
      <c r="D84" s="332"/>
      <c r="E84" s="332"/>
      <c r="F84" s="332"/>
      <c r="G84" s="332"/>
      <c r="H84" s="332"/>
      <c r="I84" s="332"/>
      <c r="J84" s="332"/>
    </row>
    <row r="85" spans="1:10" ht="15.75">
      <c r="A85" s="80"/>
      <c r="B85" s="80"/>
      <c r="C85" s="80"/>
      <c r="D85" s="80"/>
      <c r="E85" s="80"/>
      <c r="F85" s="80"/>
      <c r="G85" s="80"/>
      <c r="H85" s="80"/>
      <c r="I85" s="80"/>
      <c r="J85" s="80"/>
    </row>
    <row r="86" spans="1:13" ht="15.75" customHeight="1">
      <c r="A86" s="80"/>
      <c r="B86" s="347" t="s">
        <v>168</v>
      </c>
      <c r="C86" s="347"/>
      <c r="D86" s="347"/>
      <c r="E86" s="347"/>
      <c r="F86" s="347"/>
      <c r="G86" s="347"/>
      <c r="H86" s="347"/>
      <c r="I86" s="347"/>
      <c r="J86" s="347"/>
      <c r="K86" s="347"/>
      <c r="L86" s="347"/>
      <c r="M86" s="347"/>
    </row>
    <row r="87" spans="1:13" ht="15.75" customHeight="1">
      <c r="A87" s="80"/>
      <c r="B87" s="96"/>
      <c r="C87" s="96"/>
      <c r="D87" s="96"/>
      <c r="E87" s="96"/>
      <c r="F87" s="96"/>
      <c r="G87" s="96"/>
      <c r="H87" s="96"/>
      <c r="I87" s="96"/>
      <c r="J87" s="96"/>
      <c r="K87" s="96"/>
      <c r="L87" s="96"/>
      <c r="M87" s="96"/>
    </row>
    <row r="88" spans="1:13" ht="15.75" customHeight="1">
      <c r="A88" s="80">
        <v>12</v>
      </c>
      <c r="B88" s="332" t="s">
        <v>69</v>
      </c>
      <c r="C88" s="332"/>
      <c r="D88" s="332"/>
      <c r="E88" s="332"/>
      <c r="F88" s="332"/>
      <c r="G88" s="332"/>
      <c r="H88" s="332"/>
      <c r="I88" s="332"/>
      <c r="J88" s="332"/>
      <c r="K88" s="332"/>
      <c r="L88" s="332"/>
      <c r="M88" s="332"/>
    </row>
    <row r="89" spans="1:13" ht="15.75">
      <c r="A89" s="80"/>
      <c r="B89" s="96"/>
      <c r="C89" s="96"/>
      <c r="D89" s="96"/>
      <c r="E89" s="96"/>
      <c r="F89" s="96"/>
      <c r="G89" s="96"/>
      <c r="H89" s="96"/>
      <c r="I89" s="96"/>
      <c r="J89" s="96"/>
      <c r="K89" s="96"/>
      <c r="L89" s="96"/>
      <c r="M89" s="96"/>
    </row>
    <row r="90" spans="1:13" ht="35.25" customHeight="1">
      <c r="A90" s="83"/>
      <c r="B90" s="287" t="s">
        <v>143</v>
      </c>
      <c r="C90" s="287"/>
      <c r="D90" s="287"/>
      <c r="E90" s="287"/>
      <c r="F90" s="287"/>
      <c r="G90" s="287"/>
      <c r="H90" s="287"/>
      <c r="I90" s="287"/>
      <c r="J90" s="287"/>
      <c r="K90" s="287"/>
      <c r="L90" s="287"/>
      <c r="M90" s="287"/>
    </row>
    <row r="91" spans="1:13" ht="15" customHeight="1">
      <c r="A91" s="97"/>
      <c r="B91" s="98"/>
      <c r="C91" s="98"/>
      <c r="D91" s="98"/>
      <c r="E91" s="98"/>
      <c r="F91" s="98"/>
      <c r="G91" s="98"/>
      <c r="H91" s="98"/>
      <c r="I91" s="98"/>
      <c r="J91" s="98"/>
      <c r="K91" s="98"/>
      <c r="L91" s="98"/>
      <c r="M91" s="98"/>
    </row>
    <row r="92" spans="1:13" ht="35.25" customHeight="1">
      <c r="A92" s="97"/>
      <c r="B92" s="347" t="s">
        <v>255</v>
      </c>
      <c r="C92" s="347"/>
      <c r="D92" s="347"/>
      <c r="E92" s="347"/>
      <c r="F92" s="347"/>
      <c r="G92" s="347"/>
      <c r="H92" s="347"/>
      <c r="I92" s="347"/>
      <c r="J92" s="347"/>
      <c r="K92" s="347"/>
      <c r="L92" s="347"/>
      <c r="M92" s="347"/>
    </row>
    <row r="93" spans="1:13" ht="18.75" customHeight="1">
      <c r="A93" s="97"/>
      <c r="B93" s="96"/>
      <c r="C93" s="96"/>
      <c r="D93" s="96"/>
      <c r="E93" s="96"/>
      <c r="F93" s="96"/>
      <c r="G93" s="96"/>
      <c r="H93" s="96"/>
      <c r="I93" s="96"/>
      <c r="J93" s="96"/>
      <c r="K93" s="96"/>
      <c r="L93" s="96"/>
      <c r="M93" s="96"/>
    </row>
    <row r="94" spans="1:13" ht="15">
      <c r="A94" s="97"/>
      <c r="B94" s="347" t="s">
        <v>144</v>
      </c>
      <c r="C94" s="347"/>
      <c r="D94" s="347"/>
      <c r="E94" s="347"/>
      <c r="F94" s="347"/>
      <c r="G94" s="347"/>
      <c r="H94" s="347"/>
      <c r="I94" s="347"/>
      <c r="J94" s="347"/>
      <c r="K94" s="347"/>
      <c r="L94" s="347"/>
      <c r="M94" s="347"/>
    </row>
    <row r="95" spans="1:13" ht="15">
      <c r="A95" s="97"/>
      <c r="B95" s="96"/>
      <c r="C95" s="96"/>
      <c r="D95" s="96"/>
      <c r="E95" s="96"/>
      <c r="F95" s="96"/>
      <c r="G95" s="96"/>
      <c r="H95" s="96"/>
      <c r="I95" s="96"/>
      <c r="J95" s="96"/>
      <c r="K95" s="96"/>
      <c r="L95" s="96"/>
      <c r="M95" s="96"/>
    </row>
    <row r="96" spans="1:13" ht="33" customHeight="1">
      <c r="A96" s="80"/>
      <c r="B96" s="350" t="s">
        <v>190</v>
      </c>
      <c r="C96" s="350"/>
      <c r="D96" s="350"/>
      <c r="E96" s="350"/>
      <c r="F96" s="350"/>
      <c r="G96" s="350"/>
      <c r="H96" s="350"/>
      <c r="I96" s="350"/>
      <c r="J96" s="350"/>
      <c r="K96" s="350"/>
      <c r="L96" s="350"/>
      <c r="M96" s="350"/>
    </row>
    <row r="97" spans="1:13" ht="15.75">
      <c r="A97" s="80"/>
      <c r="B97" s="98"/>
      <c r="C97" s="98"/>
      <c r="D97" s="98"/>
      <c r="E97" s="98"/>
      <c r="F97" s="98"/>
      <c r="G97" s="98"/>
      <c r="H97" s="98"/>
      <c r="I97" s="98"/>
      <c r="J97" s="98"/>
      <c r="K97" s="98"/>
      <c r="L97" s="98"/>
      <c r="M97" s="98"/>
    </row>
    <row r="98" spans="1:10" ht="15.75" customHeight="1">
      <c r="A98" s="80">
        <v>13</v>
      </c>
      <c r="B98" s="332" t="s">
        <v>169</v>
      </c>
      <c r="C98" s="332"/>
      <c r="D98" s="332"/>
      <c r="E98" s="332"/>
      <c r="F98" s="332"/>
      <c r="G98" s="332"/>
      <c r="H98" s="332"/>
      <c r="I98" s="332"/>
      <c r="J98" s="332"/>
    </row>
    <row r="99" spans="1:10" ht="15.75">
      <c r="A99" s="80"/>
      <c r="B99" s="80"/>
      <c r="C99" s="80"/>
      <c r="D99" s="80"/>
      <c r="E99" s="80"/>
      <c r="F99" s="80"/>
      <c r="G99" s="80"/>
      <c r="H99" s="80"/>
      <c r="I99" s="80"/>
      <c r="J99" s="80"/>
    </row>
    <row r="100" spans="1:13" ht="15.75">
      <c r="A100" s="80"/>
      <c r="B100" s="344" t="s">
        <v>170</v>
      </c>
      <c r="C100" s="344"/>
      <c r="D100" s="344"/>
      <c r="E100" s="344"/>
      <c r="F100" s="344"/>
      <c r="G100" s="344"/>
      <c r="H100" s="344"/>
      <c r="I100" s="344"/>
      <c r="J100" s="344"/>
      <c r="K100" s="344"/>
      <c r="L100" s="344"/>
      <c r="M100" s="344"/>
    </row>
    <row r="101" spans="1:13" ht="15.75">
      <c r="A101" s="80"/>
      <c r="B101" s="99"/>
      <c r="C101" s="99"/>
      <c r="D101" s="99"/>
      <c r="E101" s="99"/>
      <c r="F101" s="99"/>
      <c r="G101" s="99"/>
      <c r="H101" s="99"/>
      <c r="I101" s="99"/>
      <c r="J101" s="99"/>
      <c r="K101" s="99"/>
      <c r="L101" s="99"/>
      <c r="M101" s="99"/>
    </row>
    <row r="102" spans="1:13" ht="15.75">
      <c r="A102" s="80">
        <v>14</v>
      </c>
      <c r="B102" s="100" t="s">
        <v>38</v>
      </c>
      <c r="C102" s="85"/>
      <c r="D102" s="85"/>
      <c r="E102" s="85"/>
      <c r="F102" s="85"/>
      <c r="G102" s="85"/>
      <c r="H102" s="85"/>
      <c r="I102" s="85"/>
      <c r="J102" s="85"/>
      <c r="K102" s="85"/>
      <c r="L102" s="85"/>
      <c r="M102" s="89"/>
    </row>
    <row r="103" spans="1:13" ht="15.75" customHeight="1">
      <c r="A103" s="80"/>
      <c r="B103" s="100"/>
      <c r="C103" s="85"/>
      <c r="D103" s="85"/>
      <c r="E103" s="85"/>
      <c r="F103" s="85"/>
      <c r="G103" s="85"/>
      <c r="H103" s="85"/>
      <c r="I103" s="85"/>
      <c r="J103" s="85"/>
      <c r="K103" s="85"/>
      <c r="L103" s="85"/>
      <c r="M103" s="89"/>
    </row>
    <row r="104" spans="1:13" ht="21" customHeight="1">
      <c r="A104" s="80"/>
      <c r="B104" s="334" t="s">
        <v>127</v>
      </c>
      <c r="C104" s="346"/>
      <c r="D104" s="346"/>
      <c r="E104" s="346"/>
      <c r="F104" s="346"/>
      <c r="G104" s="346"/>
      <c r="H104" s="346"/>
      <c r="I104" s="346"/>
      <c r="J104" s="346"/>
      <c r="K104" s="346"/>
      <c r="L104" s="346"/>
      <c r="M104" s="346"/>
    </row>
    <row r="105" spans="1:13" ht="15.75">
      <c r="A105" s="80"/>
      <c r="B105" s="100"/>
      <c r="C105" s="85"/>
      <c r="D105" s="85"/>
      <c r="E105" s="85"/>
      <c r="F105" s="85"/>
      <c r="G105" s="85"/>
      <c r="H105" s="85"/>
      <c r="I105" s="85"/>
      <c r="J105" s="85"/>
      <c r="K105" s="85"/>
      <c r="L105" s="85"/>
      <c r="M105" s="91" t="s">
        <v>101</v>
      </c>
    </row>
    <row r="106" spans="1:13" ht="15.75">
      <c r="A106" s="80"/>
      <c r="B106" s="93"/>
      <c r="C106" s="85"/>
      <c r="D106" s="85"/>
      <c r="E106" s="85"/>
      <c r="F106" s="85"/>
      <c r="G106" s="85"/>
      <c r="H106" s="85"/>
      <c r="I106" s="85"/>
      <c r="J106" s="85"/>
      <c r="K106" s="85"/>
      <c r="L106" s="85"/>
      <c r="M106" s="211" t="s">
        <v>199</v>
      </c>
    </row>
    <row r="107" spans="1:13" ht="16.5">
      <c r="A107" s="80"/>
      <c r="B107" s="340" t="s">
        <v>137</v>
      </c>
      <c r="C107" s="340"/>
      <c r="D107" s="340"/>
      <c r="E107" s="340"/>
      <c r="F107" s="85"/>
      <c r="G107" s="85"/>
      <c r="H107" s="85"/>
      <c r="I107" s="85"/>
      <c r="J107" s="85"/>
      <c r="K107" s="85"/>
      <c r="L107" s="85"/>
      <c r="M107" s="91" t="s">
        <v>6</v>
      </c>
    </row>
    <row r="108" spans="1:13" ht="15.75">
      <c r="A108" s="80"/>
      <c r="B108" s="102"/>
      <c r="C108" s="102"/>
      <c r="D108" s="102"/>
      <c r="E108" s="102"/>
      <c r="F108" s="85"/>
      <c r="G108" s="85"/>
      <c r="H108" s="85"/>
      <c r="I108" s="85"/>
      <c r="J108" s="85"/>
      <c r="K108" s="85"/>
      <c r="L108" s="85"/>
      <c r="M108" s="91"/>
    </row>
    <row r="109" spans="1:13" ht="15.75">
      <c r="A109" s="80"/>
      <c r="B109" s="340" t="s">
        <v>171</v>
      </c>
      <c r="C109" s="340"/>
      <c r="D109" s="340"/>
      <c r="E109" s="340"/>
      <c r="F109" s="85"/>
      <c r="G109" s="85"/>
      <c r="H109" s="85"/>
      <c r="I109" s="85"/>
      <c r="J109" s="85"/>
      <c r="K109" s="85"/>
      <c r="L109" s="85"/>
      <c r="M109" s="203">
        <v>1556</v>
      </c>
    </row>
    <row r="110" spans="1:13" ht="15.75">
      <c r="A110" s="80"/>
      <c r="B110" s="340" t="s">
        <v>172</v>
      </c>
      <c r="C110" s="340"/>
      <c r="D110" s="340"/>
      <c r="E110" s="340"/>
      <c r="F110" s="85"/>
      <c r="G110" s="85"/>
      <c r="H110" s="85"/>
      <c r="I110" s="85"/>
      <c r="J110" s="85"/>
      <c r="K110" s="85"/>
      <c r="L110" s="85"/>
      <c r="M110" s="203">
        <v>3380</v>
      </c>
    </row>
    <row r="111" spans="1:13" ht="16.5" thickBot="1">
      <c r="A111" s="80"/>
      <c r="B111" s="340"/>
      <c r="C111" s="340"/>
      <c r="D111" s="340"/>
      <c r="E111" s="340"/>
      <c r="F111" s="85"/>
      <c r="G111" s="85"/>
      <c r="H111" s="85"/>
      <c r="I111" s="85"/>
      <c r="J111" s="85"/>
      <c r="K111" s="85"/>
      <c r="L111" s="85"/>
      <c r="M111" s="204">
        <f>SUM(M109:M110)</f>
        <v>4936</v>
      </c>
    </row>
    <row r="112" spans="1:13" ht="16.5" thickTop="1">
      <c r="A112" s="80"/>
      <c r="B112" s="340" t="s">
        <v>191</v>
      </c>
      <c r="C112" s="340"/>
      <c r="D112" s="340"/>
      <c r="E112" s="340"/>
      <c r="F112" s="85"/>
      <c r="G112" s="85"/>
      <c r="H112" s="85"/>
      <c r="I112" s="85"/>
      <c r="J112" s="85"/>
      <c r="K112" s="85"/>
      <c r="L112" s="85"/>
      <c r="M112" s="156"/>
    </row>
    <row r="113" spans="1:13" ht="15.75">
      <c r="A113" s="80"/>
      <c r="B113" s="101"/>
      <c r="C113" s="101"/>
      <c r="D113" s="101"/>
      <c r="E113" s="101"/>
      <c r="F113" s="85"/>
      <c r="G113" s="85"/>
      <c r="H113" s="85"/>
      <c r="I113" s="85"/>
      <c r="J113" s="85"/>
      <c r="K113" s="85"/>
      <c r="L113" s="85"/>
      <c r="M113" s="156"/>
    </row>
    <row r="114" spans="1:13" ht="16.5" thickBot="1">
      <c r="A114" s="80"/>
      <c r="B114" s="340" t="s">
        <v>171</v>
      </c>
      <c r="C114" s="340"/>
      <c r="D114" s="340"/>
      <c r="E114" s="340"/>
      <c r="F114" s="85"/>
      <c r="G114" s="85"/>
      <c r="H114" s="85"/>
      <c r="I114" s="85"/>
      <c r="J114" s="85"/>
      <c r="K114" s="85"/>
      <c r="L114" s="85"/>
      <c r="M114" s="212">
        <v>8641</v>
      </c>
    </row>
    <row r="115" spans="1:13" ht="16.5" thickTop="1">
      <c r="A115" s="80"/>
      <c r="B115" s="340"/>
      <c r="C115" s="340"/>
      <c r="D115" s="340"/>
      <c r="E115" s="340"/>
      <c r="F115" s="85"/>
      <c r="G115" s="85"/>
      <c r="H115" s="85"/>
      <c r="I115" s="85"/>
      <c r="J115" s="85"/>
      <c r="K115" s="85"/>
      <c r="L115" s="85"/>
      <c r="M115" s="156"/>
    </row>
    <row r="116" spans="1:13" ht="15.75">
      <c r="A116" s="80">
        <v>15</v>
      </c>
      <c r="B116" s="92" t="s">
        <v>29</v>
      </c>
      <c r="C116" s="92"/>
      <c r="D116" s="83"/>
      <c r="E116" s="83"/>
      <c r="F116" s="83"/>
      <c r="G116" s="83"/>
      <c r="H116" s="83"/>
      <c r="I116" s="83"/>
      <c r="J116" s="83"/>
      <c r="M116" s="91"/>
    </row>
    <row r="117" spans="1:13" ht="15.75">
      <c r="A117" s="80"/>
      <c r="B117" s="92"/>
      <c r="C117" s="92"/>
      <c r="D117" s="83"/>
      <c r="E117" s="83"/>
      <c r="F117" s="83"/>
      <c r="G117" s="83"/>
      <c r="H117" s="83"/>
      <c r="I117" s="83"/>
      <c r="J117" s="83"/>
      <c r="M117" s="91"/>
    </row>
    <row r="118" spans="1:13" ht="15.75">
      <c r="A118" s="80"/>
      <c r="B118" s="286" t="s">
        <v>233</v>
      </c>
      <c r="C118" s="286"/>
      <c r="D118" s="286"/>
      <c r="E118" s="286"/>
      <c r="F118" s="286"/>
      <c r="G118" s="286"/>
      <c r="H118" s="286"/>
      <c r="I118" s="286"/>
      <c r="J118" s="286"/>
      <c r="K118" s="286"/>
      <c r="L118" s="286"/>
      <c r="M118" s="286"/>
    </row>
    <row r="119" spans="1:13" ht="15.75">
      <c r="A119" s="80"/>
      <c r="B119" s="102"/>
      <c r="C119" s="102"/>
      <c r="D119" s="102"/>
      <c r="E119" s="102"/>
      <c r="F119" s="85"/>
      <c r="G119" s="85"/>
      <c r="H119" s="85"/>
      <c r="I119" s="85"/>
      <c r="J119" s="85"/>
      <c r="K119" s="85"/>
      <c r="L119" s="85"/>
      <c r="M119" s="91" t="s">
        <v>101</v>
      </c>
    </row>
    <row r="120" spans="1:13" ht="15.75">
      <c r="A120" s="80"/>
      <c r="B120" s="102"/>
      <c r="C120" s="102"/>
      <c r="D120" s="102"/>
      <c r="E120" s="102"/>
      <c r="F120" s="85"/>
      <c r="G120" s="85"/>
      <c r="H120" s="85"/>
      <c r="I120" s="85"/>
      <c r="J120" s="85"/>
      <c r="K120" s="85"/>
      <c r="L120" s="85"/>
      <c r="M120" s="211" t="s">
        <v>199</v>
      </c>
    </row>
    <row r="121" spans="1:13" ht="15.75">
      <c r="A121" s="80"/>
      <c r="B121" s="213" t="s">
        <v>196</v>
      </c>
      <c r="C121" s="102"/>
      <c r="D121" s="102"/>
      <c r="E121" s="102"/>
      <c r="F121" s="85"/>
      <c r="G121" s="85"/>
      <c r="H121" s="85"/>
      <c r="I121" s="85"/>
      <c r="J121" s="85"/>
      <c r="K121" s="85"/>
      <c r="L121" s="85"/>
      <c r="M121" s="91" t="s">
        <v>6</v>
      </c>
    </row>
    <row r="122" spans="1:13" ht="15.75">
      <c r="A122" s="80"/>
      <c r="B122" s="102"/>
      <c r="C122" s="102"/>
      <c r="D122" s="102"/>
      <c r="E122" s="102"/>
      <c r="F122" s="85"/>
      <c r="G122" s="85"/>
      <c r="H122" s="85"/>
      <c r="I122" s="85"/>
      <c r="J122" s="85"/>
      <c r="K122" s="85"/>
      <c r="L122" s="85"/>
      <c r="M122" s="91"/>
    </row>
    <row r="123" spans="1:13" ht="15.75">
      <c r="A123" s="80"/>
      <c r="B123" s="93" t="s">
        <v>102</v>
      </c>
      <c r="C123" s="85"/>
      <c r="D123" s="85"/>
      <c r="E123" s="85"/>
      <c r="F123" s="85"/>
      <c r="G123" s="85"/>
      <c r="H123" s="85"/>
      <c r="I123" s="85"/>
      <c r="J123" s="85"/>
      <c r="K123" s="85"/>
      <c r="L123" s="85"/>
      <c r="M123" s="104">
        <v>5547</v>
      </c>
    </row>
    <row r="124" spans="1:13" ht="16.5" thickBot="1">
      <c r="A124" s="80"/>
      <c r="B124" s="93" t="s">
        <v>103</v>
      </c>
      <c r="C124" s="85"/>
      <c r="D124" s="85"/>
      <c r="E124" s="85"/>
      <c r="F124" s="85"/>
      <c r="G124" s="85"/>
      <c r="H124" s="85"/>
      <c r="I124" s="85"/>
      <c r="J124" s="85"/>
      <c r="K124" s="85"/>
      <c r="L124" s="85"/>
      <c r="M124" s="105">
        <v>285</v>
      </c>
    </row>
    <row r="125" spans="1:13" ht="16.5" thickTop="1">
      <c r="A125" s="80"/>
      <c r="B125" s="93"/>
      <c r="C125" s="85"/>
      <c r="D125" s="85"/>
      <c r="E125" s="85"/>
      <c r="F125" s="85"/>
      <c r="G125" s="85"/>
      <c r="H125" s="85"/>
      <c r="I125" s="85"/>
      <c r="J125" s="85"/>
      <c r="K125" s="85"/>
      <c r="L125" s="85"/>
      <c r="M125" s="108"/>
    </row>
    <row r="126" spans="1:10" ht="15.75" customHeight="1">
      <c r="A126" s="80">
        <v>16</v>
      </c>
      <c r="B126" s="309" t="s">
        <v>7</v>
      </c>
      <c r="C126" s="309"/>
      <c r="D126" s="309"/>
      <c r="E126" s="309"/>
      <c r="F126" s="309"/>
      <c r="G126" s="309"/>
      <c r="H126" s="309"/>
      <c r="I126" s="309"/>
      <c r="J126" s="309"/>
    </row>
    <row r="127" spans="1:13" ht="15">
      <c r="A127" s="53"/>
      <c r="C127" s="109"/>
      <c r="D127" s="109"/>
      <c r="E127" s="109"/>
      <c r="F127" s="109"/>
      <c r="G127" s="109"/>
      <c r="H127" s="109"/>
      <c r="I127" s="109"/>
      <c r="J127" s="109"/>
      <c r="K127" s="109"/>
      <c r="L127" s="109"/>
      <c r="M127" s="109"/>
    </row>
    <row r="128" spans="1:13" ht="63.75" customHeight="1">
      <c r="A128" s="53"/>
      <c r="B128" s="287" t="s">
        <v>234</v>
      </c>
      <c r="C128" s="287"/>
      <c r="D128" s="287"/>
      <c r="E128" s="287"/>
      <c r="F128" s="287"/>
      <c r="G128" s="287"/>
      <c r="H128" s="287"/>
      <c r="I128" s="287"/>
      <c r="J128" s="287"/>
      <c r="K128" s="287"/>
      <c r="L128" s="287"/>
      <c r="M128" s="287"/>
    </row>
    <row r="129" spans="1:13" ht="15">
      <c r="A129" s="53"/>
      <c r="B129" s="85"/>
      <c r="C129" s="93"/>
      <c r="D129" s="93"/>
      <c r="E129" s="93"/>
      <c r="F129" s="93"/>
      <c r="G129" s="93"/>
      <c r="H129" s="93"/>
      <c r="I129" s="93"/>
      <c r="J129" s="93"/>
      <c r="K129" s="93"/>
      <c r="L129" s="93"/>
      <c r="M129" s="93"/>
    </row>
    <row r="130" spans="1:13" ht="56.25" customHeight="1">
      <c r="A130" s="80"/>
      <c r="B130" s="344" t="s">
        <v>254</v>
      </c>
      <c r="C130" s="344"/>
      <c r="D130" s="344"/>
      <c r="E130" s="344"/>
      <c r="F130" s="344"/>
      <c r="G130" s="344"/>
      <c r="H130" s="344"/>
      <c r="I130" s="344"/>
      <c r="J130" s="344"/>
      <c r="K130" s="344"/>
      <c r="L130" s="344"/>
      <c r="M130" s="344"/>
    </row>
    <row r="131" spans="1:13" ht="15.75">
      <c r="A131" s="80"/>
      <c r="B131" s="86"/>
      <c r="C131" s="86"/>
      <c r="D131" s="86"/>
      <c r="E131" s="86"/>
      <c r="F131" s="86"/>
      <c r="G131" s="86"/>
      <c r="H131" s="86"/>
      <c r="I131" s="86"/>
      <c r="J131" s="86"/>
      <c r="K131" s="86"/>
      <c r="L131" s="86"/>
      <c r="M131" s="86"/>
    </row>
    <row r="132" spans="1:10" ht="15.75" customHeight="1">
      <c r="A132" s="92">
        <v>17</v>
      </c>
      <c r="B132" s="288" t="s">
        <v>8</v>
      </c>
      <c r="C132" s="288"/>
      <c r="D132" s="288"/>
      <c r="E132" s="288"/>
      <c r="F132" s="288"/>
      <c r="G132" s="288"/>
      <c r="H132" s="288"/>
      <c r="I132" s="288"/>
      <c r="J132" s="288"/>
    </row>
    <row r="133" spans="1:10" ht="15.75">
      <c r="A133" s="92"/>
      <c r="B133" s="166"/>
      <c r="C133" s="166"/>
      <c r="D133" s="166"/>
      <c r="E133" s="166"/>
      <c r="F133" s="166"/>
      <c r="G133" s="166"/>
      <c r="H133" s="166"/>
      <c r="I133" s="166"/>
      <c r="J133" s="166"/>
    </row>
    <row r="134" spans="1:11" ht="15.75">
      <c r="A134" s="80"/>
      <c r="B134" s="167"/>
      <c r="C134" s="168"/>
      <c r="D134" s="342"/>
      <c r="E134" s="343"/>
      <c r="F134" s="169" t="s">
        <v>235</v>
      </c>
      <c r="G134" s="169" t="s">
        <v>192</v>
      </c>
      <c r="H134" s="162"/>
      <c r="I134" s="310" t="s">
        <v>9</v>
      </c>
      <c r="J134" s="311"/>
      <c r="K134" s="312"/>
    </row>
    <row r="135" spans="1:11" ht="15.75">
      <c r="A135" s="170"/>
      <c r="B135" s="171"/>
      <c r="C135" s="110"/>
      <c r="D135" s="316"/>
      <c r="E135" s="280"/>
      <c r="F135" s="172" t="s">
        <v>236</v>
      </c>
      <c r="G135" s="172" t="s">
        <v>193</v>
      </c>
      <c r="H135" s="173"/>
      <c r="I135" s="313"/>
      <c r="J135" s="314"/>
      <c r="K135" s="315"/>
    </row>
    <row r="136" spans="1:11" ht="15.75">
      <c r="A136" s="170"/>
      <c r="B136" s="174"/>
      <c r="C136" s="175"/>
      <c r="D136" s="297"/>
      <c r="E136" s="298"/>
      <c r="F136" s="176" t="s">
        <v>6</v>
      </c>
      <c r="G136" s="176" t="s">
        <v>6</v>
      </c>
      <c r="H136" s="177"/>
      <c r="I136" s="310" t="s">
        <v>6</v>
      </c>
      <c r="J136" s="351"/>
      <c r="K136" s="178" t="s">
        <v>10</v>
      </c>
    </row>
    <row r="137" spans="1:11" ht="16.5" customHeight="1">
      <c r="A137" s="170"/>
      <c r="B137" s="179"/>
      <c r="C137" s="180"/>
      <c r="D137" s="281" t="s">
        <v>4</v>
      </c>
      <c r="E137" s="282"/>
      <c r="F137" s="181">
        <f>PL!B16</f>
        <v>34747</v>
      </c>
      <c r="G137" s="201">
        <v>31689</v>
      </c>
      <c r="H137" s="161"/>
      <c r="I137" s="290">
        <f>+F137-G137</f>
        <v>3058</v>
      </c>
      <c r="J137" s="291"/>
      <c r="K137" s="182">
        <f>+I137/G137*100</f>
        <v>9.650036290195336</v>
      </c>
    </row>
    <row r="138" spans="1:11" ht="16.5" customHeight="1">
      <c r="A138" s="83"/>
      <c r="B138" s="179"/>
      <c r="C138" s="180"/>
      <c r="D138" s="281" t="s">
        <v>23</v>
      </c>
      <c r="E138" s="282"/>
      <c r="F138" s="181">
        <f>PL!B29</f>
        <v>4589</v>
      </c>
      <c r="G138" s="201">
        <v>3264</v>
      </c>
      <c r="H138" s="161"/>
      <c r="I138" s="290">
        <f>+F138-G138</f>
        <v>1325</v>
      </c>
      <c r="J138" s="292"/>
      <c r="K138" s="182">
        <f>+I138/G138*100</f>
        <v>40.59436274509804</v>
      </c>
    </row>
    <row r="139" spans="1:11" ht="15">
      <c r="A139" s="83"/>
      <c r="B139" s="183"/>
      <c r="C139" s="183"/>
      <c r="D139" s="184"/>
      <c r="E139" s="22"/>
      <c r="F139" s="139"/>
      <c r="G139" s="139"/>
      <c r="H139" s="139"/>
      <c r="I139" s="139"/>
      <c r="K139" s="185"/>
    </row>
    <row r="140" spans="1:17" ht="50.25" customHeight="1">
      <c r="A140" s="83"/>
      <c r="B140" s="345" t="s">
        <v>237</v>
      </c>
      <c r="C140" s="345"/>
      <c r="D140" s="345"/>
      <c r="E140" s="345"/>
      <c r="F140" s="345"/>
      <c r="G140" s="345"/>
      <c r="H140" s="345"/>
      <c r="I140" s="345"/>
      <c r="J140" s="345"/>
      <c r="K140" s="345"/>
      <c r="L140" s="345"/>
      <c r="M140" s="345"/>
      <c r="N140" s="186"/>
      <c r="O140" s="186"/>
      <c r="P140" s="186"/>
      <c r="Q140" s="186"/>
    </row>
    <row r="141" spans="1:17" ht="15">
      <c r="A141" s="83"/>
      <c r="B141" s="220"/>
      <c r="C141" s="220"/>
      <c r="D141" s="220"/>
      <c r="E141" s="220"/>
      <c r="F141" s="220"/>
      <c r="G141" s="220"/>
      <c r="H141" s="220"/>
      <c r="I141" s="220"/>
      <c r="J141" s="220"/>
      <c r="K141" s="220"/>
      <c r="L141" s="220"/>
      <c r="M141" s="220"/>
      <c r="N141" s="186"/>
      <c r="O141" s="186"/>
      <c r="P141" s="186"/>
      <c r="Q141" s="186"/>
    </row>
    <row r="142" spans="1:17" ht="50.25" customHeight="1">
      <c r="A142" s="83"/>
      <c r="B142" s="345" t="s">
        <v>253</v>
      </c>
      <c r="C142" s="345"/>
      <c r="D142" s="345"/>
      <c r="E142" s="345"/>
      <c r="F142" s="345"/>
      <c r="G142" s="345"/>
      <c r="H142" s="345"/>
      <c r="I142" s="345"/>
      <c r="J142" s="345"/>
      <c r="K142" s="345"/>
      <c r="L142" s="345"/>
      <c r="M142" s="345"/>
      <c r="N142" s="186"/>
      <c r="O142" s="186"/>
      <c r="P142" s="186"/>
      <c r="Q142" s="186"/>
    </row>
    <row r="143" spans="1:13" ht="15.75">
      <c r="A143" s="80"/>
      <c r="B143" s="85"/>
      <c r="C143" s="85"/>
      <c r="D143" s="85"/>
      <c r="E143" s="85"/>
      <c r="F143" s="85"/>
      <c r="G143" s="85"/>
      <c r="H143" s="85"/>
      <c r="I143" s="85"/>
      <c r="J143" s="85"/>
      <c r="K143" s="85"/>
      <c r="L143" s="85"/>
      <c r="M143" s="85"/>
    </row>
    <row r="144" spans="1:10" ht="15.75" customHeight="1">
      <c r="A144" s="80">
        <v>18</v>
      </c>
      <c r="B144" s="305" t="s">
        <v>145</v>
      </c>
      <c r="C144" s="305"/>
      <c r="D144" s="305"/>
      <c r="E144" s="305"/>
      <c r="F144" s="305"/>
      <c r="G144" s="305"/>
      <c r="H144" s="305"/>
      <c r="I144" s="305"/>
      <c r="J144" s="305"/>
    </row>
    <row r="145" spans="1:13" ht="15.75" customHeight="1">
      <c r="A145" s="80"/>
      <c r="C145" s="93"/>
      <c r="D145" s="93"/>
      <c r="E145" s="93"/>
      <c r="F145" s="93"/>
      <c r="G145" s="93"/>
      <c r="H145" s="93"/>
      <c r="I145" s="93"/>
      <c r="J145" s="93"/>
      <c r="K145" s="93"/>
      <c r="L145" s="93"/>
      <c r="M145" s="93"/>
    </row>
    <row r="146" spans="1:13" ht="57.75" customHeight="1">
      <c r="A146" s="80"/>
      <c r="B146" s="287" t="s">
        <v>194</v>
      </c>
      <c r="C146" s="287"/>
      <c r="D146" s="287"/>
      <c r="E146" s="287"/>
      <c r="F146" s="287"/>
      <c r="G146" s="287"/>
      <c r="H146" s="287"/>
      <c r="I146" s="287"/>
      <c r="J146" s="287"/>
      <c r="K146" s="287"/>
      <c r="L146" s="287"/>
      <c r="M146" s="287"/>
    </row>
    <row r="147" spans="1:13" ht="15.75">
      <c r="A147" s="80"/>
      <c r="B147" s="85"/>
      <c r="C147" s="85"/>
      <c r="D147" s="85"/>
      <c r="E147" s="85"/>
      <c r="F147" s="85"/>
      <c r="G147" s="85"/>
      <c r="H147" s="85"/>
      <c r="I147" s="85"/>
      <c r="J147" s="85"/>
      <c r="K147" s="85"/>
      <c r="L147" s="85"/>
      <c r="M147" s="85"/>
    </row>
    <row r="148" spans="1:13" ht="39" customHeight="1">
      <c r="A148" s="80"/>
      <c r="B148" s="287" t="s">
        <v>238</v>
      </c>
      <c r="C148" s="287"/>
      <c r="D148" s="287"/>
      <c r="E148" s="287"/>
      <c r="F148" s="287"/>
      <c r="G148" s="287"/>
      <c r="H148" s="287"/>
      <c r="I148" s="287"/>
      <c r="J148" s="287"/>
      <c r="K148" s="287"/>
      <c r="L148" s="287"/>
      <c r="M148" s="287"/>
    </row>
    <row r="149" spans="1:13" ht="15.75">
      <c r="A149" s="80"/>
      <c r="B149" s="98"/>
      <c r="C149" s="98"/>
      <c r="D149" s="98"/>
      <c r="E149" s="98"/>
      <c r="F149" s="98"/>
      <c r="G149" s="98"/>
      <c r="H149" s="98"/>
      <c r="I149" s="98"/>
      <c r="J149" s="98"/>
      <c r="K149" s="98"/>
      <c r="L149" s="98"/>
      <c r="M149" s="98"/>
    </row>
    <row r="150" spans="1:10" ht="15.75" customHeight="1">
      <c r="A150" s="80">
        <v>19</v>
      </c>
      <c r="B150" s="332" t="s">
        <v>70</v>
      </c>
      <c r="C150" s="332"/>
      <c r="D150" s="332"/>
      <c r="E150" s="332"/>
      <c r="F150" s="332"/>
      <c r="G150" s="332"/>
      <c r="H150" s="332"/>
      <c r="I150" s="332"/>
      <c r="J150" s="332"/>
    </row>
    <row r="151" spans="1:10" ht="15.75">
      <c r="A151" s="80"/>
      <c r="B151" s="80"/>
      <c r="C151" s="80"/>
      <c r="D151" s="80"/>
      <c r="E151" s="80"/>
      <c r="F151" s="80"/>
      <c r="G151" s="80"/>
      <c r="H151" s="80"/>
      <c r="I151" s="80"/>
      <c r="J151" s="80"/>
    </row>
    <row r="152" spans="1:13" ht="33.75" customHeight="1">
      <c r="A152" s="80"/>
      <c r="B152" s="331" t="s">
        <v>98</v>
      </c>
      <c r="C152" s="331"/>
      <c r="D152" s="331"/>
      <c r="E152" s="331"/>
      <c r="F152" s="331"/>
      <c r="G152" s="331"/>
      <c r="H152" s="331"/>
      <c r="I152" s="331"/>
      <c r="J152" s="331"/>
      <c r="K152" s="331"/>
      <c r="L152" s="331"/>
      <c r="M152" s="331"/>
    </row>
    <row r="153" spans="1:13" ht="15.75" customHeight="1">
      <c r="A153" s="80"/>
      <c r="B153" s="257"/>
      <c r="C153" s="257"/>
      <c r="D153" s="257"/>
      <c r="E153" s="257"/>
      <c r="F153" s="257"/>
      <c r="G153" s="257"/>
      <c r="H153" s="257"/>
      <c r="I153" s="257"/>
      <c r="J153" s="257"/>
      <c r="K153" s="257"/>
      <c r="L153" s="257"/>
      <c r="M153" s="257"/>
    </row>
    <row r="154" spans="1:10" ht="15.75" customHeight="1">
      <c r="A154" s="80">
        <v>20</v>
      </c>
      <c r="B154" s="332" t="s">
        <v>11</v>
      </c>
      <c r="C154" s="332"/>
      <c r="D154" s="332"/>
      <c r="E154" s="332"/>
      <c r="F154" s="332"/>
      <c r="G154" s="332"/>
      <c r="H154" s="332"/>
      <c r="I154" s="332"/>
      <c r="J154" s="332"/>
    </row>
    <row r="155" spans="1:3" ht="15.75">
      <c r="A155" s="80"/>
      <c r="B155" s="80"/>
      <c r="C155" s="80"/>
    </row>
    <row r="156" spans="1:13" ht="15.75">
      <c r="A156" s="80"/>
      <c r="B156" s="111" t="s">
        <v>12</v>
      </c>
      <c r="C156" s="111"/>
      <c r="D156" s="106"/>
      <c r="E156" s="106"/>
      <c r="G156" s="205"/>
      <c r="H156" s="205"/>
      <c r="I156" s="205"/>
      <c r="K156" s="320"/>
      <c r="L156" s="334"/>
      <c r="M156" s="334"/>
    </row>
    <row r="157" spans="1:13" ht="15.75">
      <c r="A157" s="87"/>
      <c r="B157" s="112"/>
      <c r="C157" s="112"/>
      <c r="D157" s="112"/>
      <c r="E157" s="112"/>
      <c r="G157" s="320" t="s">
        <v>186</v>
      </c>
      <c r="H157" s="334"/>
      <c r="I157" s="334"/>
      <c r="K157" s="320" t="s">
        <v>198</v>
      </c>
      <c r="L157" s="334"/>
      <c r="M157" s="334"/>
    </row>
    <row r="158" spans="1:13" ht="15.75">
      <c r="A158" s="87"/>
      <c r="B158" s="110"/>
      <c r="C158" s="110"/>
      <c r="D158" s="106"/>
      <c r="E158" s="106"/>
      <c r="G158" s="210" t="s">
        <v>199</v>
      </c>
      <c r="H158" s="22"/>
      <c r="I158" s="210" t="s">
        <v>200</v>
      </c>
      <c r="K158" s="210" t="s">
        <v>199</v>
      </c>
      <c r="M158" s="210" t="s">
        <v>200</v>
      </c>
    </row>
    <row r="159" spans="1:13" ht="15.75">
      <c r="A159" s="87"/>
      <c r="B159" s="110"/>
      <c r="C159" s="110"/>
      <c r="D159" s="106"/>
      <c r="E159" s="106"/>
      <c r="G159" s="107" t="s">
        <v>6</v>
      </c>
      <c r="H159" s="22"/>
      <c r="I159" s="107" t="s">
        <v>6</v>
      </c>
      <c r="K159" s="107" t="s">
        <v>6</v>
      </c>
      <c r="M159" s="107" t="s">
        <v>6</v>
      </c>
    </row>
    <row r="160" spans="1:13" ht="15.75">
      <c r="A160" s="87"/>
      <c r="B160" s="110"/>
      <c r="C160" s="110"/>
      <c r="D160" s="106"/>
      <c r="E160" s="106"/>
      <c r="G160" s="107"/>
      <c r="H160" s="22"/>
      <c r="I160" s="107"/>
      <c r="K160" s="107"/>
      <c r="M160" s="107"/>
    </row>
    <row r="161" spans="1:13" ht="15.75">
      <c r="A161" s="87"/>
      <c r="B161" s="113" t="s">
        <v>40</v>
      </c>
      <c r="C161" s="110"/>
      <c r="D161" s="106"/>
      <c r="E161" s="106"/>
      <c r="G161" s="107"/>
      <c r="H161" s="22"/>
      <c r="I161" s="107"/>
      <c r="K161" s="159"/>
      <c r="L161" s="8"/>
      <c r="M161" s="159"/>
    </row>
    <row r="162" spans="1:13" ht="18" customHeight="1">
      <c r="A162" s="87"/>
      <c r="B162" s="339" t="s">
        <v>173</v>
      </c>
      <c r="C162" s="339"/>
      <c r="D162" s="339"/>
      <c r="E162" s="339"/>
      <c r="G162" s="163">
        <v>1053</v>
      </c>
      <c r="H162" s="149"/>
      <c r="I162" s="163">
        <v>1491</v>
      </c>
      <c r="J162" s="144"/>
      <c r="K162" s="163">
        <v>2977</v>
      </c>
      <c r="L162" s="144"/>
      <c r="M162" s="163">
        <v>3888</v>
      </c>
    </row>
    <row r="163" spans="1:13" ht="18" customHeight="1">
      <c r="A163" s="87"/>
      <c r="B163" s="339" t="s">
        <v>181</v>
      </c>
      <c r="C163" s="339"/>
      <c r="D163" s="339"/>
      <c r="E163" s="339"/>
      <c r="G163" s="163">
        <v>79</v>
      </c>
      <c r="H163" s="149"/>
      <c r="I163" s="163">
        <v>0</v>
      </c>
      <c r="J163" s="144"/>
      <c r="K163" s="163">
        <v>228</v>
      </c>
      <c r="L163" s="144"/>
      <c r="M163" s="163">
        <v>0</v>
      </c>
    </row>
    <row r="164" spans="1:13" ht="18" customHeight="1" thickBot="1">
      <c r="A164" s="87"/>
      <c r="B164" s="106"/>
      <c r="C164" s="106"/>
      <c r="D164" s="106"/>
      <c r="E164" s="106"/>
      <c r="G164" s="206">
        <f>SUM(G162:G163)</f>
        <v>1132</v>
      </c>
      <c r="H164" s="149"/>
      <c r="I164" s="206">
        <f>SUM(I162:I163)</f>
        <v>1491</v>
      </c>
      <c r="J164" s="144"/>
      <c r="K164" s="206">
        <f>SUM(K162:K163)</f>
        <v>3205</v>
      </c>
      <c r="L164" s="144"/>
      <c r="M164" s="206">
        <f>SUM(M162:M163)</f>
        <v>3888</v>
      </c>
    </row>
    <row r="165" spans="1:13" ht="18" customHeight="1" thickTop="1">
      <c r="A165" s="87"/>
      <c r="B165" s="106"/>
      <c r="C165" s="106"/>
      <c r="D165" s="106"/>
      <c r="E165" s="106"/>
      <c r="G165" s="163"/>
      <c r="H165" s="149"/>
      <c r="I165" s="163"/>
      <c r="J165" s="144"/>
      <c r="K165" s="163"/>
      <c r="L165" s="144"/>
      <c r="M165" s="163"/>
    </row>
    <row r="166" spans="1:13" ht="33.75" customHeight="1">
      <c r="A166" s="87"/>
      <c r="B166" s="336" t="s">
        <v>174</v>
      </c>
      <c r="C166" s="336"/>
      <c r="D166" s="336"/>
      <c r="E166" s="336"/>
      <c r="F166" s="336"/>
      <c r="G166" s="336"/>
      <c r="H166" s="336"/>
      <c r="I166" s="336"/>
      <c r="J166" s="336"/>
      <c r="K166" s="336"/>
      <c r="L166" s="336"/>
      <c r="M166" s="336"/>
    </row>
    <row r="167" spans="1:13" ht="15.75">
      <c r="A167" s="87"/>
      <c r="B167" s="106"/>
      <c r="C167" s="106"/>
      <c r="D167" s="106"/>
      <c r="E167" s="106"/>
      <c r="G167" s="114"/>
      <c r="H167" s="94"/>
      <c r="I167" s="114"/>
      <c r="J167" s="93"/>
      <c r="K167" s="114"/>
      <c r="L167" s="93"/>
      <c r="M167" s="114"/>
    </row>
    <row r="168" spans="1:13" ht="17.25" customHeight="1">
      <c r="A168" s="87"/>
      <c r="B168" s="333" t="s">
        <v>175</v>
      </c>
      <c r="C168" s="333"/>
      <c r="D168" s="333"/>
      <c r="E168" s="333"/>
      <c r="F168" s="333"/>
      <c r="G168" s="333"/>
      <c r="H168" s="333"/>
      <c r="I168" s="333"/>
      <c r="J168" s="333"/>
      <c r="K168" s="333"/>
      <c r="L168" s="333"/>
      <c r="M168" s="333"/>
    </row>
    <row r="169" spans="1:9" ht="15.75">
      <c r="A169" s="87"/>
      <c r="B169" s="115"/>
      <c r="C169" s="115"/>
      <c r="D169" s="115"/>
      <c r="E169" s="115"/>
      <c r="F169" s="116"/>
      <c r="G169" s="69"/>
      <c r="H169" s="69"/>
      <c r="I169" s="116"/>
    </row>
    <row r="170" spans="1:10" ht="15.75" customHeight="1">
      <c r="A170" s="80">
        <v>21</v>
      </c>
      <c r="B170" s="332" t="s">
        <v>13</v>
      </c>
      <c r="C170" s="332"/>
      <c r="D170" s="332"/>
      <c r="E170" s="332"/>
      <c r="F170" s="332"/>
      <c r="G170" s="332"/>
      <c r="H170" s="332"/>
      <c r="I170" s="332"/>
      <c r="J170" s="332"/>
    </row>
    <row r="171" spans="1:3" ht="15.75">
      <c r="A171" s="80"/>
      <c r="B171" s="80"/>
      <c r="C171" s="80"/>
    </row>
    <row r="172" spans="1:13" ht="15.75" customHeight="1">
      <c r="A172" s="80"/>
      <c r="B172" s="301" t="s">
        <v>176</v>
      </c>
      <c r="C172" s="301"/>
      <c r="D172" s="301"/>
      <c r="E172" s="301"/>
      <c r="F172" s="301"/>
      <c r="G172" s="301"/>
      <c r="H172" s="301"/>
      <c r="I172" s="301"/>
      <c r="J172" s="301"/>
      <c r="K172" s="301"/>
      <c r="L172" s="301"/>
      <c r="M172" s="301"/>
    </row>
    <row r="173" spans="1:13" ht="15.75">
      <c r="A173" s="87"/>
      <c r="B173" s="258"/>
      <c r="C173" s="258"/>
      <c r="D173" s="258"/>
      <c r="E173" s="258"/>
      <c r="F173" s="258"/>
      <c r="G173" s="258"/>
      <c r="H173" s="258"/>
      <c r="I173" s="258"/>
      <c r="J173" s="258"/>
      <c r="K173" s="258"/>
      <c r="L173" s="258"/>
      <c r="M173" s="258"/>
    </row>
    <row r="174" spans="1:10" ht="15.75" customHeight="1">
      <c r="A174" s="80">
        <v>22</v>
      </c>
      <c r="B174" s="332" t="s">
        <v>14</v>
      </c>
      <c r="C174" s="332"/>
      <c r="D174" s="332"/>
      <c r="E174" s="332"/>
      <c r="F174" s="332"/>
      <c r="G174" s="332"/>
      <c r="H174" s="332"/>
      <c r="I174" s="332"/>
      <c r="J174" s="332"/>
    </row>
    <row r="175" spans="1:3" ht="15.75">
      <c r="A175" s="80"/>
      <c r="B175" s="80"/>
      <c r="C175" s="80"/>
    </row>
    <row r="176" spans="1:11" ht="15.75" customHeight="1">
      <c r="A176" s="80"/>
      <c r="B176" s="90" t="s">
        <v>177</v>
      </c>
      <c r="C176" s="90"/>
      <c r="D176" s="90"/>
      <c r="E176" s="90"/>
      <c r="F176" s="90"/>
      <c r="G176" s="90"/>
      <c r="H176" s="90"/>
      <c r="I176" s="90"/>
      <c r="J176" s="90"/>
      <c r="K176" s="90"/>
    </row>
    <row r="177" spans="1:10" ht="15.75">
      <c r="A177" s="80"/>
      <c r="B177" s="56"/>
      <c r="C177" s="56"/>
      <c r="D177" s="101"/>
      <c r="E177" s="101"/>
      <c r="F177" s="101"/>
      <c r="G177" s="101"/>
      <c r="H177" s="101"/>
      <c r="I177" s="101"/>
      <c r="J177" s="101"/>
    </row>
    <row r="178" spans="1:10" ht="15.75">
      <c r="A178" s="80">
        <v>23</v>
      </c>
      <c r="B178" s="59" t="s">
        <v>39</v>
      </c>
      <c r="C178" s="56"/>
      <c r="D178" s="101"/>
      <c r="E178" s="101"/>
      <c r="F178" s="101"/>
      <c r="G178" s="101"/>
      <c r="H178" s="101"/>
      <c r="I178" s="101"/>
      <c r="J178" s="101"/>
    </row>
    <row r="179" spans="1:10" ht="15.75">
      <c r="A179" s="80"/>
      <c r="B179" s="59"/>
      <c r="C179" s="56"/>
      <c r="D179" s="101"/>
      <c r="E179" s="101"/>
      <c r="F179" s="101"/>
      <c r="G179" s="101"/>
      <c r="H179" s="101"/>
      <c r="I179" s="101"/>
      <c r="J179" s="101"/>
    </row>
    <row r="180" spans="1:13" ht="15.75" customHeight="1">
      <c r="A180" s="80"/>
      <c r="B180" s="289" t="s">
        <v>239</v>
      </c>
      <c r="C180" s="289"/>
      <c r="D180" s="289"/>
      <c r="E180" s="289"/>
      <c r="F180" s="289"/>
      <c r="G180" s="289"/>
      <c r="H180" s="289"/>
      <c r="I180" s="289"/>
      <c r="J180" s="289"/>
      <c r="K180" s="289"/>
      <c r="L180" s="289"/>
      <c r="M180" s="289"/>
    </row>
    <row r="181" spans="1:13" s="93" customFormat="1" ht="15.75">
      <c r="A181" s="92"/>
      <c r="B181" s="56"/>
      <c r="C181" s="56"/>
      <c r="D181" s="56"/>
      <c r="E181" s="56"/>
      <c r="F181" s="56"/>
      <c r="G181" s="56"/>
      <c r="H181" s="56"/>
      <c r="I181" s="56"/>
      <c r="J181" s="56"/>
      <c r="M181" s="78"/>
    </row>
    <row r="182" spans="1:13" s="93" customFormat="1" ht="15.75">
      <c r="A182" s="80">
        <v>24</v>
      </c>
      <c r="B182" s="59" t="s">
        <v>0</v>
      </c>
      <c r="C182" s="56"/>
      <c r="D182" s="56"/>
      <c r="E182" s="56"/>
      <c r="F182" s="56"/>
      <c r="G182" s="56"/>
      <c r="H182" s="56"/>
      <c r="I182" s="56"/>
      <c r="J182" s="56"/>
      <c r="M182" s="78"/>
    </row>
    <row r="183" spans="1:13" s="93" customFormat="1" ht="15.75">
      <c r="A183" s="80"/>
      <c r="B183" s="59"/>
      <c r="C183" s="56"/>
      <c r="D183" s="56"/>
      <c r="E183" s="56"/>
      <c r="F183" s="56"/>
      <c r="G183" s="56"/>
      <c r="H183" s="56"/>
      <c r="I183" s="56"/>
      <c r="J183" s="56"/>
      <c r="M183" s="78"/>
    </row>
    <row r="184" spans="1:13" s="93" customFormat="1" ht="15.75">
      <c r="A184" s="80"/>
      <c r="B184" s="133" t="s">
        <v>240</v>
      </c>
      <c r="C184" s="56"/>
      <c r="D184" s="56"/>
      <c r="E184" s="56"/>
      <c r="F184" s="56"/>
      <c r="G184" s="56"/>
      <c r="H184" s="56"/>
      <c r="I184" s="56"/>
      <c r="J184" s="56"/>
      <c r="M184" s="78"/>
    </row>
    <row r="185" spans="3:13" ht="51.75" customHeight="1">
      <c r="C185" s="59"/>
      <c r="D185" s="101"/>
      <c r="E185" s="101"/>
      <c r="F185" s="101"/>
      <c r="G185" s="91"/>
      <c r="I185" s="165"/>
      <c r="J185" s="136"/>
      <c r="K185" s="136" t="s">
        <v>142</v>
      </c>
      <c r="L185" s="109"/>
      <c r="M185" s="136" t="s">
        <v>132</v>
      </c>
    </row>
    <row r="186" spans="1:13" ht="15.75">
      <c r="A186" s="80"/>
      <c r="B186" s="56"/>
      <c r="C186" s="56"/>
      <c r="D186" s="101"/>
      <c r="E186" s="101"/>
      <c r="F186" s="101"/>
      <c r="G186" s="117"/>
      <c r="H186" s="101"/>
      <c r="I186" s="164"/>
      <c r="J186" s="91"/>
      <c r="K186" s="118" t="s">
        <v>74</v>
      </c>
      <c r="L186" s="41"/>
      <c r="M186" s="41" t="s">
        <v>6</v>
      </c>
    </row>
    <row r="187" spans="1:13" ht="15.75">
      <c r="A187" s="80"/>
      <c r="B187" s="133" t="s">
        <v>48</v>
      </c>
      <c r="C187" s="133"/>
      <c r="D187" s="134"/>
      <c r="E187" s="101"/>
      <c r="F187" s="101"/>
      <c r="G187" s="119"/>
      <c r="H187" s="101"/>
      <c r="I187" s="127"/>
      <c r="J187" s="120"/>
      <c r="K187" s="121"/>
      <c r="L187" s="68"/>
      <c r="M187" s="95"/>
    </row>
    <row r="188" spans="1:13" ht="15.75">
      <c r="A188" s="80"/>
      <c r="B188" s="109"/>
      <c r="C188" s="133" t="s">
        <v>44</v>
      </c>
      <c r="D188" s="134"/>
      <c r="E188" s="122"/>
      <c r="F188" s="101"/>
      <c r="G188" s="123"/>
      <c r="H188" s="85"/>
      <c r="I188" s="148"/>
      <c r="J188" s="148"/>
      <c r="K188" s="35">
        <v>0</v>
      </c>
      <c r="L188" s="149"/>
      <c r="M188" s="150">
        <v>1000</v>
      </c>
    </row>
    <row r="189" spans="1:13" ht="15.75">
      <c r="A189" s="80"/>
      <c r="B189" s="109"/>
      <c r="C189" s="133" t="s">
        <v>49</v>
      </c>
      <c r="D189" s="134"/>
      <c r="E189" s="122"/>
      <c r="F189" s="101"/>
      <c r="G189" s="123"/>
      <c r="H189" s="85"/>
      <c r="I189" s="148"/>
      <c r="J189" s="151"/>
      <c r="K189" s="35">
        <v>0</v>
      </c>
      <c r="L189" s="150"/>
      <c r="M189" s="150">
        <v>1532</v>
      </c>
    </row>
    <row r="190" spans="1:13" ht="15.75">
      <c r="A190" s="80"/>
      <c r="B190" s="109"/>
      <c r="C190" s="133" t="s">
        <v>182</v>
      </c>
      <c r="D190" s="134"/>
      <c r="E190" s="122"/>
      <c r="F190" s="101"/>
      <c r="G190" s="126"/>
      <c r="H190" s="85"/>
      <c r="I190" s="148"/>
      <c r="J190" s="151"/>
      <c r="K190" s="55"/>
      <c r="L190" s="150"/>
      <c r="M190" s="150"/>
    </row>
    <row r="191" spans="1:13" ht="15.75">
      <c r="A191" s="80"/>
      <c r="B191" s="109"/>
      <c r="C191" s="337" t="s">
        <v>183</v>
      </c>
      <c r="D191" s="338"/>
      <c r="E191" s="122"/>
      <c r="F191" s="101"/>
      <c r="G191" s="126"/>
      <c r="H191" s="85"/>
      <c r="I191" s="148"/>
      <c r="J191" s="151"/>
      <c r="K191" s="55">
        <v>0</v>
      </c>
      <c r="L191" s="150"/>
      <c r="M191" s="150">
        <v>4397</v>
      </c>
    </row>
    <row r="192" spans="1:13" ht="15.75">
      <c r="A192" s="80"/>
      <c r="B192" s="109"/>
      <c r="C192" s="337" t="s">
        <v>184</v>
      </c>
      <c r="D192" s="338"/>
      <c r="E192" s="122"/>
      <c r="F192" s="101"/>
      <c r="G192" s="126"/>
      <c r="H192" s="85"/>
      <c r="I192" s="148"/>
      <c r="J192" s="151"/>
      <c r="K192" s="55">
        <v>2</v>
      </c>
      <c r="L192" s="150"/>
      <c r="M192" s="150">
        <v>5</v>
      </c>
    </row>
    <row r="193" spans="1:13" ht="15.75">
      <c r="A193" s="80"/>
      <c r="B193" s="135"/>
      <c r="C193" s="135"/>
      <c r="D193" s="134"/>
      <c r="E193" s="122"/>
      <c r="F193" s="101"/>
      <c r="G193" s="123"/>
      <c r="H193" s="125"/>
      <c r="I193" s="148"/>
      <c r="J193" s="151"/>
      <c r="K193" s="145">
        <f>SUM(K188:K192)</f>
        <v>2</v>
      </c>
      <c r="L193" s="150"/>
      <c r="M193" s="145">
        <f>SUM(M188:M192)</f>
        <v>6934</v>
      </c>
    </row>
    <row r="194" spans="1:13" ht="15.75">
      <c r="A194" s="80"/>
      <c r="B194" s="133"/>
      <c r="C194" s="133"/>
      <c r="D194" s="134"/>
      <c r="E194" s="101"/>
      <c r="F194" s="101"/>
      <c r="G194" s="119"/>
      <c r="H194" s="119"/>
      <c r="I194" s="152"/>
      <c r="J194" s="152"/>
      <c r="K194" s="35"/>
      <c r="L194" s="153"/>
      <c r="M194" s="154"/>
    </row>
    <row r="195" spans="1:13" ht="15.75">
      <c r="A195" s="80"/>
      <c r="B195" s="133" t="s">
        <v>50</v>
      </c>
      <c r="C195" s="133"/>
      <c r="D195" s="134"/>
      <c r="E195" s="101"/>
      <c r="F195" s="101"/>
      <c r="G195" s="119"/>
      <c r="H195" s="101"/>
      <c r="I195" s="152"/>
      <c r="J195" s="155"/>
      <c r="K195" s="146"/>
      <c r="L195" s="61"/>
      <c r="M195" s="54"/>
    </row>
    <row r="196" spans="1:13" ht="15.75">
      <c r="A196" s="80"/>
      <c r="B196" s="133"/>
      <c r="C196" s="133" t="s">
        <v>49</v>
      </c>
      <c r="D196" s="134"/>
      <c r="E196" s="101"/>
      <c r="F196" s="101"/>
      <c r="G196" s="119"/>
      <c r="H196" s="101"/>
      <c r="I196" s="152"/>
      <c r="J196" s="155"/>
      <c r="K196" s="146">
        <v>0</v>
      </c>
      <c r="L196" s="61"/>
      <c r="M196" s="54">
        <v>1188</v>
      </c>
    </row>
    <row r="197" spans="1:13" ht="15.75">
      <c r="A197" s="80"/>
      <c r="B197" s="133"/>
      <c r="C197" s="133" t="s">
        <v>185</v>
      </c>
      <c r="D197" s="134"/>
      <c r="E197" s="122"/>
      <c r="F197" s="101"/>
      <c r="G197" s="103"/>
      <c r="H197" s="129"/>
      <c r="I197" s="156"/>
      <c r="J197" s="156"/>
      <c r="K197" s="55"/>
      <c r="L197" s="154"/>
      <c r="M197" s="54"/>
    </row>
    <row r="198" spans="1:13" ht="15.75">
      <c r="A198" s="80"/>
      <c r="B198" s="133"/>
      <c r="C198" s="337" t="s">
        <v>183</v>
      </c>
      <c r="D198" s="338"/>
      <c r="E198" s="122"/>
      <c r="F198" s="101"/>
      <c r="G198" s="103"/>
      <c r="H198" s="129"/>
      <c r="I198" s="156"/>
      <c r="J198" s="156"/>
      <c r="K198" s="55">
        <v>0</v>
      </c>
      <c r="L198" s="154"/>
      <c r="M198" s="54">
        <v>13799</v>
      </c>
    </row>
    <row r="199" spans="1:13" ht="15.75">
      <c r="A199" s="80"/>
      <c r="B199" s="133"/>
      <c r="C199" s="337" t="s">
        <v>184</v>
      </c>
      <c r="D199" s="338"/>
      <c r="E199" s="122"/>
      <c r="F199" s="101"/>
      <c r="G199" s="103"/>
      <c r="H199" s="129"/>
      <c r="I199" s="156"/>
      <c r="J199" s="156"/>
      <c r="K199" s="55">
        <v>148</v>
      </c>
      <c r="L199" s="154"/>
      <c r="M199" s="54">
        <v>367</v>
      </c>
    </row>
    <row r="200" spans="1:13" ht="15.75">
      <c r="A200" s="80"/>
      <c r="B200" s="56"/>
      <c r="C200" s="56"/>
      <c r="D200" s="101"/>
      <c r="E200" s="122"/>
      <c r="F200" s="101"/>
      <c r="G200" s="103"/>
      <c r="H200" s="129"/>
      <c r="I200" s="156"/>
      <c r="J200" s="156"/>
      <c r="K200" s="147">
        <f>SUM(K196:K199)</f>
        <v>148</v>
      </c>
      <c r="L200" s="154"/>
      <c r="M200" s="147">
        <f>SUM(M196:M199)</f>
        <v>15354</v>
      </c>
    </row>
    <row r="201" spans="1:13" ht="15.75">
      <c r="A201" s="80"/>
      <c r="B201" s="100"/>
      <c r="C201" s="100"/>
      <c r="F201" s="101"/>
      <c r="G201" s="123"/>
      <c r="H201" s="125"/>
      <c r="I201" s="148"/>
      <c r="J201" s="148"/>
      <c r="K201" s="35"/>
      <c r="L201" s="149"/>
      <c r="M201" s="148"/>
    </row>
    <row r="202" spans="1:13" ht="18.75" customHeight="1" thickBot="1">
      <c r="A202" s="80"/>
      <c r="B202" s="59" t="s">
        <v>51</v>
      </c>
      <c r="C202" s="59"/>
      <c r="D202" s="59"/>
      <c r="E202" s="85"/>
      <c r="F202" s="85"/>
      <c r="G202" s="123"/>
      <c r="H202" s="125"/>
      <c r="I202" s="148"/>
      <c r="J202" s="151"/>
      <c r="K202" s="157">
        <f>K193+K200</f>
        <v>150</v>
      </c>
      <c r="L202" s="150"/>
      <c r="M202" s="157">
        <f>M193+M200</f>
        <v>22288</v>
      </c>
    </row>
    <row r="203" spans="1:13" ht="16.5" thickTop="1">
      <c r="A203" s="80"/>
      <c r="B203" s="59"/>
      <c r="C203" s="59"/>
      <c r="D203" s="59"/>
      <c r="E203" s="85"/>
      <c r="F203" s="85"/>
      <c r="G203" s="130"/>
      <c r="H203" s="85"/>
      <c r="I203" s="130"/>
      <c r="J203" s="85"/>
      <c r="K203" s="124"/>
      <c r="M203" s="131"/>
    </row>
    <row r="204" spans="1:13" ht="15.75">
      <c r="A204" s="80"/>
      <c r="B204" s="338" t="s">
        <v>52</v>
      </c>
      <c r="C204" s="338"/>
      <c r="D204" s="338"/>
      <c r="E204" s="338"/>
      <c r="F204" s="338"/>
      <c r="G204" s="338"/>
      <c r="H204" s="338"/>
      <c r="I204" s="338"/>
      <c r="J204" s="338"/>
      <c r="K204" s="338"/>
      <c r="L204" s="338"/>
      <c r="M204" s="338"/>
    </row>
    <row r="205" spans="1:13" ht="15.75">
      <c r="A205" s="80"/>
      <c r="B205" s="56"/>
      <c r="C205" s="59"/>
      <c r="D205" s="59"/>
      <c r="E205" s="85"/>
      <c r="F205" s="85"/>
      <c r="G205" s="130"/>
      <c r="H205" s="85"/>
      <c r="I205" s="130"/>
      <c r="J205" s="85"/>
      <c r="K205" s="124"/>
      <c r="M205" s="131"/>
    </row>
    <row r="206" spans="1:13" ht="15.75">
      <c r="A206" s="80"/>
      <c r="B206" s="338" t="s">
        <v>178</v>
      </c>
      <c r="C206" s="338"/>
      <c r="D206" s="338"/>
      <c r="E206" s="338"/>
      <c r="F206" s="338"/>
      <c r="G206" s="338"/>
      <c r="H206" s="338"/>
      <c r="I206" s="338"/>
      <c r="J206" s="338"/>
      <c r="K206" s="338"/>
      <c r="L206" s="338"/>
      <c r="M206" s="338"/>
    </row>
    <row r="207" spans="1:10" ht="15.75">
      <c r="A207" s="80"/>
      <c r="B207" s="59"/>
      <c r="C207" s="59"/>
      <c r="D207" s="59"/>
      <c r="E207" s="85"/>
      <c r="F207" s="85"/>
      <c r="G207" s="85"/>
      <c r="H207" s="85"/>
      <c r="I207" s="85"/>
      <c r="J207" s="85"/>
    </row>
    <row r="208" spans="1:10" ht="15.75">
      <c r="A208" s="80">
        <v>25</v>
      </c>
      <c r="B208" s="59" t="s">
        <v>26</v>
      </c>
      <c r="C208" s="59"/>
      <c r="D208" s="59"/>
      <c r="E208" s="85"/>
      <c r="F208" s="85"/>
      <c r="G208" s="85"/>
      <c r="H208" s="85"/>
      <c r="I208" s="85"/>
      <c r="J208" s="85"/>
    </row>
    <row r="209" spans="1:10" ht="15.75">
      <c r="A209" s="80"/>
      <c r="B209" s="59"/>
      <c r="C209" s="59"/>
      <c r="D209" s="59"/>
      <c r="E209" s="85"/>
      <c r="F209" s="85"/>
      <c r="G209" s="85"/>
      <c r="H209" s="85"/>
      <c r="I209" s="85"/>
      <c r="J209" s="85"/>
    </row>
    <row r="210" spans="1:10" ht="15.75">
      <c r="A210" s="80"/>
      <c r="B210" s="56" t="s">
        <v>179</v>
      </c>
      <c r="C210" s="56"/>
      <c r="D210" s="59"/>
      <c r="E210" s="85"/>
      <c r="F210" s="85"/>
      <c r="G210" s="85"/>
      <c r="H210" s="85"/>
      <c r="I210" s="85"/>
      <c r="J210" s="85"/>
    </row>
    <row r="211" spans="1:10" ht="15.75">
      <c r="A211" s="80"/>
      <c r="B211" s="59"/>
      <c r="C211" s="59"/>
      <c r="D211" s="59"/>
      <c r="E211" s="85"/>
      <c r="F211" s="85"/>
      <c r="G211" s="85"/>
      <c r="H211" s="85"/>
      <c r="I211" s="85"/>
      <c r="J211" s="85"/>
    </row>
    <row r="212" spans="1:10" ht="15.75" customHeight="1">
      <c r="A212" s="80">
        <v>26</v>
      </c>
      <c r="B212" s="92" t="s">
        <v>27</v>
      </c>
      <c r="C212" s="92"/>
      <c r="D212" s="83"/>
      <c r="E212" s="83"/>
      <c r="F212" s="83"/>
      <c r="G212" s="83"/>
      <c r="H212" s="83"/>
      <c r="I212" s="83"/>
      <c r="J212" s="83"/>
    </row>
    <row r="213" spans="1:10" ht="15.75">
      <c r="A213" s="80"/>
      <c r="B213" s="90"/>
      <c r="C213" s="90"/>
      <c r="D213" s="83"/>
      <c r="E213" s="83"/>
      <c r="F213" s="83"/>
      <c r="G213" s="83"/>
      <c r="H213" s="83"/>
      <c r="I213" s="83"/>
      <c r="J213" s="83"/>
    </row>
    <row r="214" spans="1:10" ht="15.75">
      <c r="A214" s="80"/>
      <c r="B214" s="90" t="s">
        <v>73</v>
      </c>
      <c r="C214" s="90"/>
      <c r="D214" s="83"/>
      <c r="E214" s="83"/>
      <c r="F214" s="83"/>
      <c r="G214" s="83"/>
      <c r="H214" s="83"/>
      <c r="I214" s="83"/>
      <c r="J214" s="83"/>
    </row>
    <row r="215" spans="1:10" ht="15.75">
      <c r="A215" s="80"/>
      <c r="B215" s="90"/>
      <c r="C215" s="90"/>
      <c r="D215" s="83"/>
      <c r="E215" s="83"/>
      <c r="F215" s="83"/>
      <c r="G215" s="83"/>
      <c r="H215" s="83"/>
      <c r="I215" s="83"/>
      <c r="J215" s="83"/>
    </row>
    <row r="216" spans="1:10" ht="15.75">
      <c r="A216" s="80">
        <v>27</v>
      </c>
      <c r="B216" s="332" t="s">
        <v>134</v>
      </c>
      <c r="C216" s="332"/>
      <c r="D216" s="332"/>
      <c r="E216" s="332"/>
      <c r="F216" s="332"/>
      <c r="G216" s="332"/>
      <c r="H216" s="332"/>
      <c r="I216" s="332"/>
      <c r="J216" s="332"/>
    </row>
    <row r="217" spans="1:10" ht="15.75">
      <c r="A217" s="80"/>
      <c r="B217" s="80"/>
      <c r="C217" s="80"/>
      <c r="D217" s="80"/>
      <c r="E217" s="80"/>
      <c r="F217" s="80"/>
      <c r="G217" s="80"/>
      <c r="H217" s="80"/>
      <c r="I217" s="80"/>
      <c r="J217" s="80"/>
    </row>
    <row r="218" spans="1:13" ht="15.75">
      <c r="A218" s="80"/>
      <c r="B218" s="307" t="s">
        <v>256</v>
      </c>
      <c r="C218" s="307"/>
      <c r="D218" s="307"/>
      <c r="E218" s="307"/>
      <c r="F218" s="307"/>
      <c r="G218" s="307"/>
      <c r="H218" s="307"/>
      <c r="I218" s="307"/>
      <c r="J218" s="307"/>
      <c r="K218" s="307"/>
      <c r="L218" s="307"/>
      <c r="M218" s="307"/>
    </row>
    <row r="219" spans="1:13" ht="15.75">
      <c r="A219" s="80"/>
      <c r="B219" s="307"/>
      <c r="C219" s="307"/>
      <c r="D219" s="307"/>
      <c r="E219" s="307"/>
      <c r="F219" s="307"/>
      <c r="G219" s="307"/>
      <c r="H219" s="307"/>
      <c r="I219" s="307"/>
      <c r="J219" s="307"/>
      <c r="K219" s="307"/>
      <c r="L219" s="307"/>
      <c r="M219" s="307"/>
    </row>
    <row r="220" spans="1:10" ht="15.75" customHeight="1">
      <c r="A220" s="80">
        <v>28</v>
      </c>
      <c r="B220" s="332" t="s">
        <v>79</v>
      </c>
      <c r="C220" s="332"/>
      <c r="D220" s="332"/>
      <c r="E220" s="332"/>
      <c r="F220" s="332"/>
      <c r="G220" s="332"/>
      <c r="H220" s="332"/>
      <c r="I220" s="332"/>
      <c r="J220" s="332"/>
    </row>
    <row r="221" spans="1:10" ht="15.75">
      <c r="A221" s="80"/>
      <c r="B221" s="80"/>
      <c r="C221" s="80"/>
      <c r="D221" s="80"/>
      <c r="E221" s="80"/>
      <c r="F221" s="80"/>
      <c r="G221" s="80"/>
      <c r="H221" s="80"/>
      <c r="I221" s="80"/>
      <c r="J221" s="80"/>
    </row>
    <row r="222" spans="1:10" ht="15.75">
      <c r="A222" s="80">
        <v>28.1</v>
      </c>
      <c r="B222" s="259" t="s">
        <v>46</v>
      </c>
      <c r="C222" s="80"/>
      <c r="D222" s="80"/>
      <c r="E222" s="80"/>
      <c r="F222" s="80"/>
      <c r="G222" s="80"/>
      <c r="H222" s="80"/>
      <c r="I222" s="80"/>
      <c r="J222" s="80"/>
    </row>
    <row r="223" spans="1:10" ht="15.75">
      <c r="A223" s="80"/>
      <c r="B223" s="259"/>
      <c r="C223" s="80"/>
      <c r="D223" s="80"/>
      <c r="E223" s="80"/>
      <c r="F223" s="80"/>
      <c r="G223" s="80"/>
      <c r="H223" s="80"/>
      <c r="I223" s="80"/>
      <c r="J223" s="80"/>
    </row>
    <row r="224" spans="1:13" ht="33" customHeight="1">
      <c r="A224" s="80"/>
      <c r="B224" s="293" t="s">
        <v>129</v>
      </c>
      <c r="C224" s="293"/>
      <c r="D224" s="293"/>
      <c r="E224" s="293"/>
      <c r="F224" s="293"/>
      <c r="G224" s="293"/>
      <c r="H224" s="293"/>
      <c r="I224" s="293"/>
      <c r="J224" s="293"/>
      <c r="K224" s="293"/>
      <c r="L224" s="293"/>
      <c r="M224" s="293"/>
    </row>
    <row r="225" spans="1:13" ht="15.75">
      <c r="A225" s="80"/>
      <c r="B225" s="88"/>
      <c r="C225" s="88"/>
      <c r="D225" s="96"/>
      <c r="E225" s="96"/>
      <c r="G225" s="93"/>
      <c r="H225" s="93"/>
      <c r="I225" s="93"/>
      <c r="J225" s="96"/>
      <c r="K225" s="93"/>
      <c r="L225" s="93"/>
      <c r="M225" s="93"/>
    </row>
    <row r="226" spans="1:13" ht="15.75">
      <c r="A226" s="80"/>
      <c r="B226" s="26"/>
      <c r="C226" s="115"/>
      <c r="D226" s="138"/>
      <c r="E226" s="138"/>
      <c r="F226" s="22"/>
      <c r="G226" s="296" t="s">
        <v>186</v>
      </c>
      <c r="H226" s="295"/>
      <c r="I226" s="295"/>
      <c r="J226" s="22"/>
      <c r="K226" s="296" t="s">
        <v>198</v>
      </c>
      <c r="L226" s="295"/>
      <c r="M226" s="295"/>
    </row>
    <row r="227" spans="1:13" ht="15.75">
      <c r="A227" s="80"/>
      <c r="B227" s="26"/>
      <c r="C227" s="115"/>
      <c r="D227" s="138"/>
      <c r="E227" s="138"/>
      <c r="F227" s="22"/>
      <c r="G227" s="210" t="s">
        <v>199</v>
      </c>
      <c r="H227" s="22"/>
      <c r="I227" s="210" t="s">
        <v>200</v>
      </c>
      <c r="J227" s="22"/>
      <c r="K227" s="210" t="s">
        <v>199</v>
      </c>
      <c r="L227" s="22"/>
      <c r="M227" s="210" t="s">
        <v>200</v>
      </c>
    </row>
    <row r="228" spans="1:13" ht="15.75">
      <c r="A228" s="80"/>
      <c r="B228" s="26"/>
      <c r="C228" s="115"/>
      <c r="D228" s="138"/>
      <c r="E228" s="138"/>
      <c r="F228" s="22"/>
      <c r="G228" s="260"/>
      <c r="H228" s="22"/>
      <c r="I228" s="260"/>
      <c r="J228" s="22"/>
      <c r="K228" s="260"/>
      <c r="L228" s="22"/>
      <c r="M228" s="260"/>
    </row>
    <row r="229" spans="1:13" ht="33" customHeight="1">
      <c r="A229" s="80"/>
      <c r="B229" s="341" t="s">
        <v>128</v>
      </c>
      <c r="C229" s="285"/>
      <c r="D229" s="285"/>
      <c r="E229" s="285"/>
      <c r="F229" s="285"/>
      <c r="G229" s="127">
        <f>PL!B35</f>
        <v>3385</v>
      </c>
      <c r="H229" s="140"/>
      <c r="I229" s="127">
        <f>PL!C35</f>
        <v>3437</v>
      </c>
      <c r="J229" s="138"/>
      <c r="K229" s="127">
        <f>PL!D35</f>
        <v>9390</v>
      </c>
      <c r="L229" s="22"/>
      <c r="M229" s="127">
        <f>PL!E35</f>
        <v>10612</v>
      </c>
    </row>
    <row r="230" spans="1:13" ht="35.25" customHeight="1">
      <c r="A230" s="80"/>
      <c r="B230" s="341" t="s">
        <v>243</v>
      </c>
      <c r="C230" s="341"/>
      <c r="D230" s="341"/>
      <c r="E230" s="341"/>
      <c r="F230" s="341"/>
      <c r="G230" s="143">
        <v>0</v>
      </c>
      <c r="H230" s="139"/>
      <c r="I230" s="62">
        <v>68208</v>
      </c>
      <c r="J230" s="139"/>
      <c r="K230" s="143">
        <v>0</v>
      </c>
      <c r="L230" s="143"/>
      <c r="M230" s="62">
        <v>68208</v>
      </c>
    </row>
    <row r="231" spans="1:13" ht="36" customHeight="1" thickBot="1">
      <c r="A231" s="80"/>
      <c r="B231" s="335" t="s">
        <v>244</v>
      </c>
      <c r="C231" s="335"/>
      <c r="D231" s="335"/>
      <c r="E231" s="335"/>
      <c r="F231" s="335"/>
      <c r="G231" s="263">
        <v>0</v>
      </c>
      <c r="H231" s="264"/>
      <c r="I231" s="265">
        <f>(I229/I230)*100</f>
        <v>5.038998357963875</v>
      </c>
      <c r="J231" s="139"/>
      <c r="K231" s="263">
        <v>0</v>
      </c>
      <c r="L231" s="263"/>
      <c r="M231" s="265">
        <f>(M229/M230)*100</f>
        <v>15.558292282430214</v>
      </c>
    </row>
    <row r="232" spans="1:13" ht="38.25" customHeight="1">
      <c r="A232" s="80"/>
      <c r="B232" s="341" t="s">
        <v>245</v>
      </c>
      <c r="C232" s="341"/>
      <c r="D232" s="341"/>
      <c r="E232" s="341"/>
      <c r="F232" s="341"/>
      <c r="G232" s="143">
        <v>96981</v>
      </c>
      <c r="H232" s="139"/>
      <c r="I232" s="62">
        <v>95917</v>
      </c>
      <c r="J232" s="139"/>
      <c r="K232" s="143">
        <v>96839</v>
      </c>
      <c r="L232" s="143"/>
      <c r="M232" s="62">
        <v>95917</v>
      </c>
    </row>
    <row r="233" spans="1:13" ht="11.25" customHeight="1">
      <c r="A233" s="80"/>
      <c r="B233" s="53"/>
      <c r="C233" s="53"/>
      <c r="D233" s="138"/>
      <c r="E233" s="138"/>
      <c r="F233" s="22"/>
      <c r="G233" s="22"/>
      <c r="H233" s="22"/>
      <c r="I233" s="131"/>
      <c r="J233" s="138"/>
      <c r="K233" s="22"/>
      <c r="L233" s="22"/>
      <c r="M233" s="131"/>
    </row>
    <row r="234" spans="1:13" ht="36.75" customHeight="1" thickBot="1">
      <c r="A234" s="83"/>
      <c r="B234" s="335" t="s">
        <v>246</v>
      </c>
      <c r="C234" s="335"/>
      <c r="D234" s="335"/>
      <c r="E234" s="335"/>
      <c r="F234" s="335"/>
      <c r="G234" s="266">
        <f>G229/G232*100</f>
        <v>3.490374403233623</v>
      </c>
      <c r="H234" s="267"/>
      <c r="I234" s="266">
        <f>I229/I232*100</f>
        <v>3.5833064003252812</v>
      </c>
      <c r="J234" s="138"/>
      <c r="K234" s="266">
        <f>K229/K232*100</f>
        <v>9.696506572765106</v>
      </c>
      <c r="L234" s="267"/>
      <c r="M234" s="266">
        <f>M229/M232*100</f>
        <v>11.063732185118385</v>
      </c>
    </row>
    <row r="235" spans="1:13" ht="15.75">
      <c r="A235" s="83"/>
      <c r="B235" s="141"/>
      <c r="C235" s="53"/>
      <c r="D235" s="138"/>
      <c r="E235" s="138"/>
      <c r="F235" s="22"/>
      <c r="G235" s="142"/>
      <c r="H235" s="140"/>
      <c r="I235" s="142"/>
      <c r="J235" s="138"/>
      <c r="K235" s="142"/>
      <c r="L235" s="22"/>
      <c r="M235" s="142"/>
    </row>
    <row r="236" spans="1:10" ht="15.75">
      <c r="A236" s="80">
        <v>28.2</v>
      </c>
      <c r="B236" s="259" t="s">
        <v>95</v>
      </c>
      <c r="C236" s="80"/>
      <c r="D236" s="80"/>
      <c r="E236" s="80"/>
      <c r="F236" s="80"/>
      <c r="G236" s="80"/>
      <c r="H236" s="80"/>
      <c r="I236" s="80"/>
      <c r="J236" s="80"/>
    </row>
    <row r="237" spans="1:13" ht="15.75">
      <c r="A237" s="80"/>
      <c r="B237" s="88"/>
      <c r="C237" s="88"/>
      <c r="D237" s="96"/>
      <c r="E237" s="96"/>
      <c r="G237" s="93"/>
      <c r="H237" s="93"/>
      <c r="I237" s="93"/>
      <c r="J237" s="96"/>
      <c r="K237" s="93"/>
      <c r="L237" s="93"/>
      <c r="M237" s="93"/>
    </row>
    <row r="238" spans="1:13" ht="47.25" customHeight="1">
      <c r="A238" s="80" t="s">
        <v>96</v>
      </c>
      <c r="B238" s="293" t="s">
        <v>247</v>
      </c>
      <c r="C238" s="293"/>
      <c r="D238" s="293"/>
      <c r="E238" s="293"/>
      <c r="F238" s="293"/>
      <c r="G238" s="293"/>
      <c r="H238" s="293"/>
      <c r="I238" s="293"/>
      <c r="J238" s="293"/>
      <c r="K238" s="293"/>
      <c r="L238" s="293"/>
      <c r="M238" s="293"/>
    </row>
    <row r="239" spans="1:13" ht="39.75" customHeight="1">
      <c r="A239" s="80"/>
      <c r="B239" s="295" t="s">
        <v>248</v>
      </c>
      <c r="C239" s="295"/>
      <c r="D239" s="295"/>
      <c r="E239" s="295"/>
      <c r="F239" s="295"/>
      <c r="G239" s="295"/>
      <c r="H239" s="295"/>
      <c r="I239" s="295"/>
      <c r="J239" s="295"/>
      <c r="K239" s="295"/>
      <c r="L239" s="295"/>
      <c r="M239" s="295"/>
    </row>
    <row r="240" spans="1:13" ht="15.75">
      <c r="A240" s="80"/>
      <c r="B240" s="88"/>
      <c r="C240" s="88"/>
      <c r="D240" s="96"/>
      <c r="E240" s="96"/>
      <c r="G240" s="93"/>
      <c r="H240" s="93"/>
      <c r="I240" s="93"/>
      <c r="J240" s="96"/>
      <c r="K240" s="93"/>
      <c r="L240" s="93"/>
      <c r="M240" s="93"/>
    </row>
    <row r="241" spans="1:13" ht="15.75">
      <c r="A241" s="80"/>
      <c r="B241" s="26"/>
      <c r="C241" s="115"/>
      <c r="D241" s="138"/>
      <c r="E241" s="138"/>
      <c r="F241" s="22"/>
      <c r="G241" s="320" t="s">
        <v>186</v>
      </c>
      <c r="H241" s="334"/>
      <c r="I241" s="334"/>
      <c r="K241" s="320" t="s">
        <v>198</v>
      </c>
      <c r="L241" s="334"/>
      <c r="M241" s="334"/>
    </row>
    <row r="242" spans="1:13" ht="15.75">
      <c r="A242" s="80"/>
      <c r="B242" s="26"/>
      <c r="C242" s="115"/>
      <c r="D242" s="138"/>
      <c r="E242" s="138"/>
      <c r="F242" s="22"/>
      <c r="G242" s="210" t="s">
        <v>199</v>
      </c>
      <c r="H242" s="22"/>
      <c r="I242" s="210" t="s">
        <v>200</v>
      </c>
      <c r="K242" s="210" t="s">
        <v>199</v>
      </c>
      <c r="M242" s="210" t="s">
        <v>200</v>
      </c>
    </row>
    <row r="243" spans="1:13" ht="15.75">
      <c r="A243" s="80"/>
      <c r="B243" s="26"/>
      <c r="C243" s="115"/>
      <c r="D243" s="138"/>
      <c r="E243" s="138"/>
      <c r="F243" s="22"/>
      <c r="G243" s="260"/>
      <c r="H243" s="22"/>
      <c r="I243" s="260"/>
      <c r="K243" s="268"/>
      <c r="M243" s="268"/>
    </row>
    <row r="244" spans="1:13" ht="34.5" customHeight="1">
      <c r="A244" s="80"/>
      <c r="B244" s="341" t="s">
        <v>128</v>
      </c>
      <c r="C244" s="285"/>
      <c r="D244" s="285"/>
      <c r="E244" s="285"/>
      <c r="F244" s="285"/>
      <c r="G244" s="127">
        <f>G229</f>
        <v>3385</v>
      </c>
      <c r="H244" s="140"/>
      <c r="I244" s="127">
        <f>I229</f>
        <v>3437</v>
      </c>
      <c r="J244" s="138"/>
      <c r="K244" s="127">
        <f>K229</f>
        <v>9390</v>
      </c>
      <c r="L244" s="22"/>
      <c r="M244" s="127">
        <f>M229</f>
        <v>10612</v>
      </c>
    </row>
    <row r="245" spans="1:13" ht="15.75">
      <c r="A245" s="80"/>
      <c r="B245" s="261"/>
      <c r="C245" s="262"/>
      <c r="D245" s="262"/>
      <c r="E245" s="262"/>
      <c r="F245" s="262"/>
      <c r="G245" s="127"/>
      <c r="H245" s="140"/>
      <c r="I245" s="127"/>
      <c r="J245" s="138"/>
      <c r="K245" s="127"/>
      <c r="L245" s="22"/>
      <c r="M245" s="127"/>
    </row>
    <row r="246" spans="1:13" ht="33.75" customHeight="1">
      <c r="A246" s="80"/>
      <c r="B246" s="341" t="s">
        <v>249</v>
      </c>
      <c r="C246" s="341"/>
      <c r="D246" s="341"/>
      <c r="E246" s="341"/>
      <c r="F246" s="341"/>
      <c r="G246" s="62">
        <f>G232</f>
        <v>96981</v>
      </c>
      <c r="H246" s="138"/>
      <c r="I246" s="62">
        <f>I232</f>
        <v>95917</v>
      </c>
      <c r="J246" s="138"/>
      <c r="K246" s="62">
        <f>K232</f>
        <v>96839</v>
      </c>
      <c r="L246" s="22"/>
      <c r="M246" s="144">
        <f>M232</f>
        <v>95917</v>
      </c>
    </row>
    <row r="247" spans="1:13" ht="18.75" customHeight="1">
      <c r="A247" s="80"/>
      <c r="B247" s="341" t="s">
        <v>130</v>
      </c>
      <c r="C247" s="294"/>
      <c r="D247" s="294"/>
      <c r="E247" s="294"/>
      <c r="F247" s="294"/>
      <c r="G247" s="269">
        <v>0</v>
      </c>
      <c r="H247" s="270"/>
      <c r="I247" s="132">
        <v>126</v>
      </c>
      <c r="J247" s="138"/>
      <c r="K247" s="271">
        <v>0</v>
      </c>
      <c r="L247" s="270"/>
      <c r="M247" s="132">
        <v>126</v>
      </c>
    </row>
    <row r="248" spans="1:13" ht="30.75" customHeight="1">
      <c r="A248" s="80"/>
      <c r="B248" s="341" t="s">
        <v>250</v>
      </c>
      <c r="C248" s="341"/>
      <c r="D248" s="341"/>
      <c r="E248" s="341"/>
      <c r="F248" s="341"/>
      <c r="G248" s="272">
        <f>SUM(G246:G247)</f>
        <v>96981</v>
      </c>
      <c r="H248" s="273"/>
      <c r="I248" s="274">
        <f>SUM(I246:I247)</f>
        <v>96043</v>
      </c>
      <c r="J248" s="138"/>
      <c r="K248" s="272">
        <f>SUM(K246:K247)</f>
        <v>96839</v>
      </c>
      <c r="L248" s="273"/>
      <c r="M248" s="274">
        <f>SUM(M246:M247)</f>
        <v>96043</v>
      </c>
    </row>
    <row r="249" spans="1:13" ht="15.75">
      <c r="A249" s="80"/>
      <c r="B249" s="53"/>
      <c r="C249" s="53"/>
      <c r="D249" s="138"/>
      <c r="E249" s="138"/>
      <c r="F249" s="22"/>
      <c r="G249" s="22"/>
      <c r="H249" s="22"/>
      <c r="I249" s="131"/>
      <c r="J249" s="138"/>
      <c r="K249" s="22"/>
      <c r="L249" s="22"/>
      <c r="M249" s="131"/>
    </row>
    <row r="250" spans="1:13" ht="16.5" thickBot="1">
      <c r="A250" s="83"/>
      <c r="B250" s="141" t="s">
        <v>47</v>
      </c>
      <c r="C250" s="22"/>
      <c r="D250" s="138"/>
      <c r="E250" s="138"/>
      <c r="F250" s="22"/>
      <c r="G250" s="275">
        <f>(+G244/G248)*100</f>
        <v>3.490374403233623</v>
      </c>
      <c r="H250" s="276"/>
      <c r="I250" s="275">
        <f>(+I244/I248)*100</f>
        <v>3.5786054163239385</v>
      </c>
      <c r="J250" s="138"/>
      <c r="K250" s="275">
        <f>(+K244/K248)*100</f>
        <v>9.696506572765106</v>
      </c>
      <c r="L250" s="276"/>
      <c r="M250" s="275">
        <f>(+M244/M248)*100</f>
        <v>11.04921753797778</v>
      </c>
    </row>
    <row r="251" spans="1:13" ht="15.75">
      <c r="A251" s="83"/>
      <c r="B251" s="141"/>
      <c r="C251" s="22"/>
      <c r="D251" s="138"/>
      <c r="E251" s="138"/>
      <c r="F251" s="22"/>
      <c r="G251" s="142"/>
      <c r="H251" s="140"/>
      <c r="I251" s="142"/>
      <c r="J251" s="138"/>
      <c r="K251" s="142"/>
      <c r="L251" s="22"/>
      <c r="M251" s="142"/>
    </row>
    <row r="252" spans="1:13" ht="15.75">
      <c r="A252" s="83"/>
      <c r="B252" s="141"/>
      <c r="C252" s="22"/>
      <c r="D252" s="138"/>
      <c r="E252" s="138"/>
      <c r="F252" s="22"/>
      <c r="G252" s="142"/>
      <c r="H252" s="140"/>
      <c r="I252" s="142"/>
      <c r="J252" s="138"/>
      <c r="K252" s="142"/>
      <c r="L252" s="22"/>
      <c r="M252" s="142"/>
    </row>
    <row r="253" spans="1:10" ht="15">
      <c r="A253" s="83"/>
      <c r="B253" s="88"/>
      <c r="C253" s="88"/>
      <c r="D253" s="96"/>
      <c r="E253" s="96"/>
      <c r="F253" s="96"/>
      <c r="G253" s="96"/>
      <c r="H253" s="96"/>
      <c r="I253" s="96"/>
      <c r="J253" s="96"/>
    </row>
    <row r="254" spans="1:10" ht="15">
      <c r="A254" s="83"/>
      <c r="B254" s="88"/>
      <c r="C254" s="88"/>
      <c r="D254" s="96"/>
      <c r="E254" s="96"/>
      <c r="F254" s="96"/>
      <c r="G254" s="96"/>
      <c r="H254" s="96"/>
      <c r="I254" s="96"/>
      <c r="J254" s="96"/>
    </row>
    <row r="255" spans="1:10" ht="15">
      <c r="A255" s="83"/>
      <c r="B255" s="88"/>
      <c r="C255" s="88"/>
      <c r="D255" s="96"/>
      <c r="E255" s="96"/>
      <c r="F255" s="96"/>
      <c r="G255" s="96"/>
      <c r="H255" s="96"/>
      <c r="I255" s="96"/>
      <c r="J255" s="96"/>
    </row>
    <row r="256" spans="1:10" ht="15">
      <c r="A256" s="83"/>
      <c r="B256" s="88"/>
      <c r="C256" s="88"/>
      <c r="D256" s="96"/>
      <c r="E256" s="96"/>
      <c r="F256" s="96"/>
      <c r="G256" s="96"/>
      <c r="H256" s="96"/>
      <c r="I256" s="96"/>
      <c r="J256" s="96"/>
    </row>
    <row r="257" spans="1:10" ht="15">
      <c r="A257" s="83"/>
      <c r="B257" s="88"/>
      <c r="C257" s="88"/>
      <c r="D257" s="96"/>
      <c r="E257" s="96"/>
      <c r="F257" s="96"/>
      <c r="G257" s="96"/>
      <c r="H257" s="96"/>
      <c r="I257" s="96"/>
      <c r="J257" s="96"/>
    </row>
    <row r="258" spans="1:10" ht="15">
      <c r="A258" s="83"/>
      <c r="B258" s="88"/>
      <c r="C258" s="88"/>
      <c r="D258" s="96"/>
      <c r="E258" s="96"/>
      <c r="F258" s="96"/>
      <c r="G258" s="96"/>
      <c r="H258" s="96"/>
      <c r="I258" s="96"/>
      <c r="J258" s="96"/>
    </row>
    <row r="259" spans="1:10" ht="15">
      <c r="A259" s="83"/>
      <c r="B259" s="88"/>
      <c r="C259" s="88"/>
      <c r="D259" s="96"/>
      <c r="E259" s="96"/>
      <c r="F259" s="96"/>
      <c r="G259" s="96"/>
      <c r="H259" s="96"/>
      <c r="I259" s="96"/>
      <c r="J259" s="96"/>
    </row>
    <row r="260" spans="1:10" ht="15">
      <c r="A260" s="83"/>
      <c r="B260" s="88"/>
      <c r="C260" s="88"/>
      <c r="D260" s="96"/>
      <c r="E260" s="96"/>
      <c r="F260" s="96"/>
      <c r="G260" s="96"/>
      <c r="H260" s="96"/>
      <c r="I260" s="96"/>
      <c r="J260" s="96"/>
    </row>
    <row r="261" spans="1:10" ht="15">
      <c r="A261" s="83"/>
      <c r="B261" s="88"/>
      <c r="C261" s="88"/>
      <c r="D261" s="96"/>
      <c r="E261" s="96"/>
      <c r="F261" s="96"/>
      <c r="G261" s="96"/>
      <c r="H261" s="96"/>
      <c r="I261" s="96"/>
      <c r="J261" s="96"/>
    </row>
    <row r="262" spans="1:10" ht="15">
      <c r="A262" s="83"/>
      <c r="B262" s="88"/>
      <c r="C262" s="88"/>
      <c r="D262" s="96"/>
      <c r="E262" s="96"/>
      <c r="F262" s="96"/>
      <c r="G262" s="96"/>
      <c r="H262" s="96"/>
      <c r="I262" s="96"/>
      <c r="J262" s="96"/>
    </row>
    <row r="263" spans="1:10" ht="15">
      <c r="A263" s="83"/>
      <c r="B263" s="88"/>
      <c r="C263" s="88"/>
      <c r="D263" s="96"/>
      <c r="E263" s="96"/>
      <c r="F263" s="96"/>
      <c r="G263" s="96"/>
      <c r="H263" s="96"/>
      <c r="I263" s="96"/>
      <c r="J263" s="96"/>
    </row>
    <row r="264" spans="1:10" ht="15">
      <c r="A264" s="83"/>
      <c r="B264" s="88"/>
      <c r="C264" s="88"/>
      <c r="D264" s="96"/>
      <c r="E264" s="96"/>
      <c r="F264" s="96"/>
      <c r="G264" s="96"/>
      <c r="H264" s="96"/>
      <c r="I264" s="96"/>
      <c r="J264" s="96"/>
    </row>
    <row r="265" spans="1:10" ht="15">
      <c r="A265" s="83"/>
      <c r="B265" s="88"/>
      <c r="C265" s="88"/>
      <c r="D265" s="96"/>
      <c r="E265" s="96"/>
      <c r="F265" s="96"/>
      <c r="G265" s="96"/>
      <c r="H265" s="96"/>
      <c r="I265" s="96"/>
      <c r="J265" s="96"/>
    </row>
    <row r="266" spans="1:10" ht="15">
      <c r="A266" s="83"/>
      <c r="B266" s="88"/>
      <c r="C266" s="88"/>
      <c r="D266" s="96"/>
      <c r="E266" s="96"/>
      <c r="F266" s="96"/>
      <c r="G266" s="96"/>
      <c r="H266" s="96"/>
      <c r="I266" s="96"/>
      <c r="J266" s="96"/>
    </row>
    <row r="267" spans="1:10" ht="15">
      <c r="A267" s="83"/>
      <c r="B267" s="88"/>
      <c r="C267" s="88"/>
      <c r="D267" s="96"/>
      <c r="E267" s="96"/>
      <c r="F267" s="96"/>
      <c r="G267" s="96"/>
      <c r="H267" s="96"/>
      <c r="I267" s="96"/>
      <c r="J267" s="96"/>
    </row>
    <row r="268" spans="1:10" ht="15">
      <c r="A268" s="83"/>
      <c r="B268" s="88"/>
      <c r="C268" s="88"/>
      <c r="D268" s="96"/>
      <c r="E268" s="96"/>
      <c r="F268" s="96"/>
      <c r="G268" s="96"/>
      <c r="H268" s="96"/>
      <c r="I268" s="96"/>
      <c r="J268" s="96"/>
    </row>
    <row r="269" spans="1:10" ht="15">
      <c r="A269" s="83"/>
      <c r="B269" s="88"/>
      <c r="C269" s="88"/>
      <c r="D269" s="96"/>
      <c r="E269" s="96"/>
      <c r="F269" s="96"/>
      <c r="G269" s="96"/>
      <c r="H269" s="96"/>
      <c r="I269" s="96"/>
      <c r="J269" s="96"/>
    </row>
    <row r="270" spans="1:10" ht="15">
      <c r="A270" s="83"/>
      <c r="B270" s="88"/>
      <c r="C270" s="88"/>
      <c r="D270" s="96"/>
      <c r="E270" s="96"/>
      <c r="F270" s="96"/>
      <c r="G270" s="96"/>
      <c r="H270" s="96"/>
      <c r="I270" s="96"/>
      <c r="J270" s="96"/>
    </row>
    <row r="271" spans="1:10" ht="15">
      <c r="A271" s="83"/>
      <c r="B271" s="88"/>
      <c r="C271" s="88"/>
      <c r="D271" s="96"/>
      <c r="E271" s="96"/>
      <c r="F271" s="96"/>
      <c r="G271" s="96"/>
      <c r="H271" s="96"/>
      <c r="I271" s="96"/>
      <c r="J271" s="96"/>
    </row>
    <row r="272" spans="1:10" ht="15">
      <c r="A272" s="83"/>
      <c r="B272" s="88"/>
      <c r="C272" s="88"/>
      <c r="D272" s="96"/>
      <c r="E272" s="96"/>
      <c r="F272" s="96"/>
      <c r="G272" s="96"/>
      <c r="H272" s="96"/>
      <c r="I272" s="96"/>
      <c r="J272" s="96"/>
    </row>
    <row r="273" spans="1:10" ht="15">
      <c r="A273" s="83"/>
      <c r="B273" s="88"/>
      <c r="C273" s="88"/>
      <c r="D273" s="96"/>
      <c r="E273" s="96"/>
      <c r="F273" s="96"/>
      <c r="G273" s="96"/>
      <c r="H273" s="96"/>
      <c r="I273" s="96"/>
      <c r="J273" s="96"/>
    </row>
    <row r="274" spans="1:10" ht="15">
      <c r="A274" s="83"/>
      <c r="B274" s="88"/>
      <c r="C274" s="88"/>
      <c r="D274" s="96"/>
      <c r="E274" s="96"/>
      <c r="F274" s="96"/>
      <c r="G274" s="96"/>
      <c r="H274" s="96"/>
      <c r="I274" s="96"/>
      <c r="J274" s="96"/>
    </row>
    <row r="275" spans="1:10" ht="15">
      <c r="A275" s="83"/>
      <c r="B275" s="88"/>
      <c r="C275" s="88"/>
      <c r="D275" s="96"/>
      <c r="E275" s="96"/>
      <c r="F275" s="96"/>
      <c r="G275" s="96"/>
      <c r="H275" s="96"/>
      <c r="I275" s="96"/>
      <c r="J275" s="96"/>
    </row>
    <row r="276" spans="1:10" ht="15">
      <c r="A276" s="83"/>
      <c r="B276" s="88"/>
      <c r="C276" s="88"/>
      <c r="D276" s="96"/>
      <c r="E276" s="96"/>
      <c r="F276" s="96"/>
      <c r="G276" s="96"/>
      <c r="H276" s="96"/>
      <c r="I276" s="96"/>
      <c r="J276" s="96"/>
    </row>
    <row r="277" spans="1:10" ht="15">
      <c r="A277" s="83"/>
      <c r="B277" s="88"/>
      <c r="C277" s="88"/>
      <c r="D277" s="96"/>
      <c r="E277" s="96"/>
      <c r="F277" s="96"/>
      <c r="G277" s="96"/>
      <c r="H277" s="96"/>
      <c r="I277" s="96"/>
      <c r="J277" s="96"/>
    </row>
    <row r="278" spans="1:10" ht="15">
      <c r="A278" s="83"/>
      <c r="B278" s="88"/>
      <c r="C278" s="88"/>
      <c r="D278" s="96"/>
      <c r="E278" s="96"/>
      <c r="F278" s="96"/>
      <c r="G278" s="96"/>
      <c r="H278" s="96"/>
      <c r="I278" s="96"/>
      <c r="J278" s="96"/>
    </row>
    <row r="279" spans="1:10" ht="15">
      <c r="A279" s="83"/>
      <c r="B279" s="88"/>
      <c r="C279" s="88"/>
      <c r="D279" s="96"/>
      <c r="E279" s="96"/>
      <c r="F279" s="96"/>
      <c r="G279" s="96"/>
      <c r="H279" s="96"/>
      <c r="I279" s="96"/>
      <c r="J279" s="96"/>
    </row>
    <row r="280" spans="1:10" ht="15">
      <c r="A280" s="83"/>
      <c r="B280" s="88"/>
      <c r="C280" s="88"/>
      <c r="D280" s="96"/>
      <c r="E280" s="96"/>
      <c r="F280" s="96"/>
      <c r="G280" s="96"/>
      <c r="H280" s="96"/>
      <c r="I280" s="96"/>
      <c r="J280" s="96"/>
    </row>
    <row r="281" spans="1:10" ht="15">
      <c r="A281" s="83"/>
      <c r="B281" s="88"/>
      <c r="C281" s="88"/>
      <c r="D281" s="96"/>
      <c r="E281" s="96"/>
      <c r="F281" s="96"/>
      <c r="G281" s="96"/>
      <c r="H281" s="96"/>
      <c r="I281" s="96"/>
      <c r="J281" s="96"/>
    </row>
    <row r="282" spans="1:10" ht="15">
      <c r="A282" s="83"/>
      <c r="B282" s="88"/>
      <c r="C282" s="88"/>
      <c r="D282" s="96"/>
      <c r="E282" s="96"/>
      <c r="F282" s="96"/>
      <c r="G282" s="96"/>
      <c r="H282" s="96"/>
      <c r="I282" s="96"/>
      <c r="J282" s="96"/>
    </row>
    <row r="283" spans="1:10" ht="15">
      <c r="A283" s="83"/>
      <c r="B283" s="88"/>
      <c r="C283" s="88"/>
      <c r="D283" s="96"/>
      <c r="E283" s="96"/>
      <c r="F283" s="96"/>
      <c r="G283" s="96"/>
      <c r="H283" s="96"/>
      <c r="I283" s="96"/>
      <c r="J283" s="96"/>
    </row>
    <row r="284" spans="1:10" ht="15">
      <c r="A284" s="83"/>
      <c r="B284" s="88"/>
      <c r="C284" s="88"/>
      <c r="D284" s="96"/>
      <c r="E284" s="96"/>
      <c r="F284" s="96"/>
      <c r="G284" s="96"/>
      <c r="H284" s="96"/>
      <c r="I284" s="96"/>
      <c r="J284" s="96"/>
    </row>
    <row r="285" spans="1:10" ht="15">
      <c r="A285" s="83"/>
      <c r="B285" s="88"/>
      <c r="C285" s="88"/>
      <c r="D285" s="96"/>
      <c r="E285" s="96"/>
      <c r="F285" s="96"/>
      <c r="G285" s="96"/>
      <c r="H285" s="96"/>
      <c r="I285" s="96"/>
      <c r="J285" s="96"/>
    </row>
    <row r="286" spans="1:10" ht="15">
      <c r="A286" s="83"/>
      <c r="B286" s="88"/>
      <c r="C286" s="88"/>
      <c r="D286" s="96"/>
      <c r="E286" s="96"/>
      <c r="F286" s="96"/>
      <c r="G286" s="96"/>
      <c r="H286" s="96"/>
      <c r="I286" s="96"/>
      <c r="J286" s="96"/>
    </row>
    <row r="287" spans="1:10" ht="15">
      <c r="A287" s="83"/>
      <c r="B287" s="88"/>
      <c r="C287" s="88"/>
      <c r="D287" s="96"/>
      <c r="E287" s="96"/>
      <c r="F287" s="96"/>
      <c r="G287" s="96"/>
      <c r="H287" s="96"/>
      <c r="I287" s="96"/>
      <c r="J287" s="96"/>
    </row>
    <row r="288" spans="1:10" ht="15">
      <c r="A288" s="83"/>
      <c r="B288" s="88"/>
      <c r="C288" s="88"/>
      <c r="D288" s="96"/>
      <c r="E288" s="96"/>
      <c r="F288" s="96"/>
      <c r="G288" s="96"/>
      <c r="H288" s="96"/>
      <c r="I288" s="96"/>
      <c r="J288" s="96"/>
    </row>
    <row r="289" spans="1:10" ht="15">
      <c r="A289" s="83"/>
      <c r="B289" s="88"/>
      <c r="C289" s="88"/>
      <c r="D289" s="96"/>
      <c r="E289" s="96"/>
      <c r="F289" s="96"/>
      <c r="G289" s="96"/>
      <c r="H289" s="96"/>
      <c r="I289" s="96"/>
      <c r="J289" s="96"/>
    </row>
    <row r="290" spans="1:10" ht="15">
      <c r="A290" s="83"/>
      <c r="B290" s="88"/>
      <c r="C290" s="88"/>
      <c r="D290" s="96"/>
      <c r="E290" s="96"/>
      <c r="F290" s="96"/>
      <c r="G290" s="96"/>
      <c r="H290" s="96"/>
      <c r="I290" s="96"/>
      <c r="J290" s="96"/>
    </row>
    <row r="291" spans="1:10" ht="15">
      <c r="A291" s="83"/>
      <c r="B291" s="88"/>
      <c r="C291" s="88"/>
      <c r="D291" s="96"/>
      <c r="E291" s="96"/>
      <c r="F291" s="96"/>
      <c r="G291" s="96"/>
      <c r="H291" s="96"/>
      <c r="I291" s="96"/>
      <c r="J291" s="96"/>
    </row>
    <row r="292" spans="1:10" ht="15">
      <c r="A292" s="83"/>
      <c r="B292" s="88"/>
      <c r="C292" s="88"/>
      <c r="D292" s="96"/>
      <c r="E292" s="96"/>
      <c r="F292" s="96"/>
      <c r="G292" s="96"/>
      <c r="H292" s="96"/>
      <c r="I292" s="96"/>
      <c r="J292" s="96"/>
    </row>
    <row r="293" spans="1:10" ht="15">
      <c r="A293" s="83"/>
      <c r="B293" s="88"/>
      <c r="C293" s="88"/>
      <c r="D293" s="96"/>
      <c r="E293" s="96"/>
      <c r="F293" s="96"/>
      <c r="G293" s="96"/>
      <c r="H293" s="96"/>
      <c r="I293" s="96"/>
      <c r="J293" s="96"/>
    </row>
    <row r="294" spans="1:10" ht="15">
      <c r="A294" s="83"/>
      <c r="B294" s="88"/>
      <c r="C294" s="88"/>
      <c r="D294" s="96"/>
      <c r="E294" s="96"/>
      <c r="F294" s="96"/>
      <c r="G294" s="96"/>
      <c r="H294" s="96"/>
      <c r="I294" s="96"/>
      <c r="J294" s="96"/>
    </row>
    <row r="295" spans="1:10" ht="15">
      <c r="A295" s="83"/>
      <c r="B295" s="88"/>
      <c r="C295" s="88"/>
      <c r="D295" s="96"/>
      <c r="E295" s="96"/>
      <c r="F295" s="96"/>
      <c r="G295" s="96"/>
      <c r="H295" s="96"/>
      <c r="I295" s="96"/>
      <c r="J295" s="96"/>
    </row>
    <row r="296" spans="1:10" ht="15">
      <c r="A296" s="83"/>
      <c r="B296" s="88"/>
      <c r="C296" s="88"/>
      <c r="D296" s="96"/>
      <c r="E296" s="96"/>
      <c r="F296" s="96"/>
      <c r="G296" s="96"/>
      <c r="H296" s="96"/>
      <c r="I296" s="96"/>
      <c r="J296" s="96"/>
    </row>
    <row r="297" spans="1:10" ht="15">
      <c r="A297" s="83"/>
      <c r="B297" s="88"/>
      <c r="C297" s="88"/>
      <c r="D297" s="96"/>
      <c r="E297" s="96"/>
      <c r="F297" s="96"/>
      <c r="G297" s="96"/>
      <c r="H297" s="96"/>
      <c r="I297" s="96"/>
      <c r="J297" s="96"/>
    </row>
    <row r="298" spans="1:10" ht="15">
      <c r="A298" s="83"/>
      <c r="B298" s="88"/>
      <c r="C298" s="88"/>
      <c r="D298" s="96"/>
      <c r="E298" s="96"/>
      <c r="F298" s="96"/>
      <c r="G298" s="96"/>
      <c r="H298" s="96"/>
      <c r="I298" s="96"/>
      <c r="J298" s="96"/>
    </row>
    <row r="299" spans="1:10" ht="15">
      <c r="A299" s="83"/>
      <c r="B299" s="88"/>
      <c r="C299" s="88"/>
      <c r="D299" s="96"/>
      <c r="E299" s="96"/>
      <c r="F299" s="96"/>
      <c r="G299" s="96"/>
      <c r="H299" s="96"/>
      <c r="I299" s="96"/>
      <c r="J299" s="96"/>
    </row>
    <row r="300" spans="1:10" ht="15">
      <c r="A300" s="83"/>
      <c r="B300" s="88"/>
      <c r="C300" s="88"/>
      <c r="D300" s="96"/>
      <c r="E300" s="96"/>
      <c r="F300" s="96"/>
      <c r="G300" s="96"/>
      <c r="H300" s="96"/>
      <c r="I300" s="96"/>
      <c r="J300" s="96"/>
    </row>
    <row r="301" spans="1:10" ht="15">
      <c r="A301" s="83"/>
      <c r="B301" s="88"/>
      <c r="C301" s="88"/>
      <c r="D301" s="96"/>
      <c r="E301" s="96"/>
      <c r="F301" s="96"/>
      <c r="G301" s="96"/>
      <c r="H301" s="96"/>
      <c r="I301" s="96"/>
      <c r="J301" s="96"/>
    </row>
    <row r="302" spans="1:10" ht="15">
      <c r="A302" s="83"/>
      <c r="B302" s="88"/>
      <c r="C302" s="88"/>
      <c r="D302" s="96"/>
      <c r="E302" s="96"/>
      <c r="F302" s="96"/>
      <c r="G302" s="96"/>
      <c r="H302" s="96"/>
      <c r="I302" s="96"/>
      <c r="J302" s="96"/>
    </row>
    <row r="303" spans="1:10" ht="15">
      <c r="A303" s="83"/>
      <c r="B303" s="88"/>
      <c r="C303" s="88"/>
      <c r="D303" s="96"/>
      <c r="E303" s="96"/>
      <c r="F303" s="96"/>
      <c r="G303" s="96"/>
      <c r="H303" s="96"/>
      <c r="I303" s="96"/>
      <c r="J303" s="96"/>
    </row>
    <row r="304" spans="1:6" ht="15">
      <c r="A304" s="83"/>
      <c r="B304" s="88"/>
      <c r="C304" s="88"/>
      <c r="D304" s="96"/>
      <c r="E304" s="96"/>
      <c r="F304" s="96"/>
    </row>
    <row r="305" spans="2:6" ht="15">
      <c r="B305" s="88"/>
      <c r="C305" s="88"/>
      <c r="D305" s="96"/>
      <c r="E305" s="96"/>
      <c r="F305" s="96"/>
    </row>
    <row r="306" spans="2:6" ht="15">
      <c r="B306" s="88"/>
      <c r="C306" s="88"/>
      <c r="D306" s="96"/>
      <c r="E306" s="96"/>
      <c r="F306" s="96"/>
    </row>
    <row r="307" spans="2:6" ht="15">
      <c r="B307" s="88"/>
      <c r="C307" s="88"/>
      <c r="D307" s="96"/>
      <c r="E307" s="96"/>
      <c r="F307" s="96"/>
    </row>
    <row r="308" ht="15">
      <c r="F308" s="96"/>
    </row>
    <row r="309" ht="15">
      <c r="F309" s="96"/>
    </row>
    <row r="310" ht="15">
      <c r="F310" s="96"/>
    </row>
    <row r="311" ht="15">
      <c r="F311" s="96"/>
    </row>
  </sheetData>
  <sheetProtection/>
  <mergeCells count="119">
    <mergeCell ref="I136:J136"/>
    <mergeCell ref="K157:M157"/>
    <mergeCell ref="D136:E136"/>
    <mergeCell ref="M47:M48"/>
    <mergeCell ref="B55:M55"/>
    <mergeCell ref="B58:M58"/>
    <mergeCell ref="B112:E112"/>
    <mergeCell ref="B114:E114"/>
    <mergeCell ref="B110:E110"/>
    <mergeCell ref="B111:E111"/>
    <mergeCell ref="B60:M60"/>
    <mergeCell ref="B206:M206"/>
    <mergeCell ref="B163:E163"/>
    <mergeCell ref="C191:D191"/>
    <mergeCell ref="K226:M226"/>
    <mergeCell ref="B224:M224"/>
    <mergeCell ref="B220:J220"/>
    <mergeCell ref="B216:J216"/>
    <mergeCell ref="B219:M219"/>
    <mergeCell ref="G226:I226"/>
    <mergeCell ref="C199:D199"/>
    <mergeCell ref="B248:F248"/>
    <mergeCell ref="B238:M238"/>
    <mergeCell ref="B247:F247"/>
    <mergeCell ref="B244:F244"/>
    <mergeCell ref="B246:F246"/>
    <mergeCell ref="K241:M241"/>
    <mergeCell ref="G241:I241"/>
    <mergeCell ref="B239:M239"/>
    <mergeCell ref="B148:M148"/>
    <mergeCell ref="B146:M146"/>
    <mergeCell ref="I137:J137"/>
    <mergeCell ref="B144:J144"/>
    <mergeCell ref="I138:J138"/>
    <mergeCell ref="B140:M140"/>
    <mergeCell ref="B204:M204"/>
    <mergeCell ref="B118:M118"/>
    <mergeCell ref="B115:E115"/>
    <mergeCell ref="B128:M128"/>
    <mergeCell ref="D137:E137"/>
    <mergeCell ref="B132:J132"/>
    <mergeCell ref="B130:M130"/>
    <mergeCell ref="B180:M180"/>
    <mergeCell ref="B174:J174"/>
    <mergeCell ref="B172:M172"/>
    <mergeCell ref="B16:M16"/>
    <mergeCell ref="B68:M68"/>
    <mergeCell ref="B66:J66"/>
    <mergeCell ref="B62:J62"/>
    <mergeCell ref="B64:M64"/>
    <mergeCell ref="B47:C47"/>
    <mergeCell ref="B26:M26"/>
    <mergeCell ref="D31:J31"/>
    <mergeCell ref="B57:M57"/>
    <mergeCell ref="B48:C48"/>
    <mergeCell ref="B18:M18"/>
    <mergeCell ref="B126:J126"/>
    <mergeCell ref="I134:K135"/>
    <mergeCell ref="D135:E135"/>
    <mergeCell ref="B107:E107"/>
    <mergeCell ref="B84:J84"/>
    <mergeCell ref="B90:M90"/>
    <mergeCell ref="B49:E49"/>
    <mergeCell ref="B96:M96"/>
    <mergeCell ref="B32:J32"/>
    <mergeCell ref="B10:J10"/>
    <mergeCell ref="B12:M12"/>
    <mergeCell ref="B36:J36"/>
    <mergeCell ref="B28:J28"/>
    <mergeCell ref="B22:M22"/>
    <mergeCell ref="B34:M34"/>
    <mergeCell ref="B30:M30"/>
    <mergeCell ref="B14:M14"/>
    <mergeCell ref="B24:J24"/>
    <mergeCell ref="B20:J20"/>
    <mergeCell ref="B5:M5"/>
    <mergeCell ref="B6:M6"/>
    <mergeCell ref="B8:M8"/>
    <mergeCell ref="D9:J9"/>
    <mergeCell ref="B82:M82"/>
    <mergeCell ref="B50:E50"/>
    <mergeCell ref="B51:E51"/>
    <mergeCell ref="B52:E52"/>
    <mergeCell ref="B80:J80"/>
    <mergeCell ref="B53:E53"/>
    <mergeCell ref="B232:F232"/>
    <mergeCell ref="B234:F234"/>
    <mergeCell ref="D134:E134"/>
    <mergeCell ref="B100:M100"/>
    <mergeCell ref="B142:M142"/>
    <mergeCell ref="B104:M104"/>
    <mergeCell ref="B154:J154"/>
    <mergeCell ref="K156:M156"/>
    <mergeCell ref="D138:E138"/>
    <mergeCell ref="B218:M218"/>
    <mergeCell ref="B170:J170"/>
    <mergeCell ref="B168:M168"/>
    <mergeCell ref="G157:I157"/>
    <mergeCell ref="B231:F231"/>
    <mergeCell ref="B166:M166"/>
    <mergeCell ref="C198:D198"/>
    <mergeCell ref="C192:D192"/>
    <mergeCell ref="B162:E162"/>
    <mergeCell ref="B230:F230"/>
    <mergeCell ref="B229:F229"/>
    <mergeCell ref="B43:M43"/>
    <mergeCell ref="B45:M45"/>
    <mergeCell ref="B152:M152"/>
    <mergeCell ref="B150:J150"/>
    <mergeCell ref="B109:E109"/>
    <mergeCell ref="B98:J98"/>
    <mergeCell ref="B86:M86"/>
    <mergeCell ref="B88:M88"/>
    <mergeCell ref="B92:M92"/>
    <mergeCell ref="B94:M94"/>
    <mergeCell ref="B38:M38"/>
    <mergeCell ref="B39:M39"/>
    <mergeCell ref="B41:M41"/>
    <mergeCell ref="B42:M42"/>
  </mergeCells>
  <printOptions horizontalCentered="1"/>
  <pageMargins left="0.38" right="0.33" top="0.38" bottom="0.25" header="0.25" footer="0.3"/>
  <pageSetup fitToHeight="5" horizontalDpi="600" verticalDpi="600" orientation="portrait" paperSize="9" scale="70" r:id="rId2"/>
  <rowBreaks count="4" manualBreakCount="4">
    <brk id="60" max="12" man="1"/>
    <brk id="114" max="12" man="1"/>
    <brk id="168" max="12" man="1"/>
    <brk id="21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Yong Lee Mei</cp:lastModifiedBy>
  <cp:lastPrinted>2009-11-03T10:52:18Z</cp:lastPrinted>
  <dcterms:created xsi:type="dcterms:W3CDTF">2002-11-14T19:07:56Z</dcterms:created>
  <dcterms:modified xsi:type="dcterms:W3CDTF">2009-11-13T08:38:27Z</dcterms:modified>
  <cp:category/>
  <cp:version/>
  <cp:contentType/>
  <cp:contentStatus/>
</cp:coreProperties>
</file>